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更新確認一覧" sheetId="1" state="visible" r:id="rId3"/>
    <sheet name="90日前確認" sheetId="2" state="visible" r:id="rId4"/>
    <sheet name="60日前確認" sheetId="3" state="visible" r:id="rId5"/>
    <sheet name="30日前確認" sheetId="4" state="visible" r:id="rId6"/>
    <sheet name="通知記録" sheetId="5" state="visible" r:id="rId7"/>
    <sheet name="ステータス一覧" sheetId="6" state="visible" r:id="rId8"/>
    <sheet name="使い方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4" authorId="0">
      <text>
        <r>
          <rPr>
            <sz val="10"/>
            <rFont val="Noto Sans CJK SC"/>
            <family val="2"/>
          </rPr>
          <t xml:space="preserve">契約期間が満了する日。自動更新がある場合、これだけ見ていても遅い場合がある。</t>
        </r>
      </text>
    </comment>
    <comment ref="K4" authorId="0">
      <text>
        <r>
          <rPr>
            <sz val="10"/>
            <rFont val="Noto Sans CJK SC"/>
            <family val="2"/>
          </rPr>
          <t xml:space="preserve">更新拒絶通知を出す最終期限。</t>
        </r>
        <r>
          <rPr>
            <sz val="10"/>
            <rFont val="Arial"/>
            <family val="2"/>
          </rPr>
          <t xml:space="preserve">EDATE</t>
        </r>
        <r>
          <rPr>
            <sz val="10"/>
            <rFont val="Noto Sans CJK SC"/>
            <family val="2"/>
          </rPr>
          <t xml:space="preserve">関数で契約終了日の</t>
        </r>
        <r>
          <rPr>
            <sz val="10"/>
            <rFont val="Arial"/>
            <family val="2"/>
          </rPr>
          <t xml:space="preserve">3</t>
        </r>
        <r>
          <rPr>
            <sz val="10"/>
            <rFont val="Noto Sans CJK SC"/>
            <family val="2"/>
          </rPr>
          <t xml:space="preserve">か月前を自動計算。「○日前」型の条項の場合は数式を </t>
        </r>
        <r>
          <rPr>
            <sz val="10"/>
            <rFont val="Arial"/>
            <family val="2"/>
          </rPr>
          <t xml:space="preserve">=G</t>
        </r>
        <r>
          <rPr>
            <sz val="10"/>
            <rFont val="Noto Sans CJK SC"/>
            <family val="2"/>
          </rPr>
          <t xml:space="preserve">列</t>
        </r>
        <r>
          <rPr>
            <sz val="10"/>
            <rFont val="Arial"/>
            <family val="2"/>
          </rPr>
          <t xml:space="preserve">-90 </t>
        </r>
        <r>
          <rPr>
            <sz val="10"/>
            <rFont val="Noto Sans CJK SC"/>
            <family val="2"/>
          </rPr>
          <t xml:space="preserve">などに変更してください。</t>
        </r>
      </text>
    </comment>
    <comment ref="Q4" authorId="0">
      <text>
        <r>
          <rPr>
            <sz val="10"/>
            <rFont val="Noto Sans CJK SC"/>
            <family val="2"/>
          </rPr>
          <t xml:space="preserve">解約通知期限までの残り日数。条件付き書式で</t>
        </r>
        <r>
          <rPr>
            <sz val="10"/>
            <rFont val="Arial"/>
            <family val="2"/>
          </rPr>
          <t xml:space="preserve">30</t>
        </r>
        <r>
          <rPr>
            <sz val="10"/>
            <rFont val="Noto Sans CJK SC"/>
            <family val="2"/>
          </rPr>
          <t xml:space="preserve">日以内＝赤、</t>
        </r>
        <r>
          <rPr>
            <sz val="10"/>
            <rFont val="Arial"/>
            <family val="2"/>
          </rPr>
          <t xml:space="preserve">60</t>
        </r>
        <r>
          <rPr>
            <sz val="10"/>
            <rFont val="Noto Sans CJK SC"/>
            <family val="2"/>
          </rPr>
          <t xml:space="preserve">日以内＝オレンジ等。</t>
        </r>
      </text>
    </comment>
  </commentList>
</comments>
</file>

<file path=xl/sharedStrings.xml><?xml version="1.0" encoding="utf-8"?>
<sst xmlns="http://schemas.openxmlformats.org/spreadsheetml/2006/main" count="265" uniqueCount="182">
  <si>
    <t xml:space="preserve">更新確認一覧</t>
  </si>
  <si>
    <t xml:space="preserve">解約通知期限から逆算した90日前・60日前・30日前確認日が自動計算されます。契約終了日を入力すると、関連する日付・日数・ステータスが連動します。</t>
  </si>
  <si>
    <t xml:space="preserve">契約No.</t>
  </si>
  <si>
    <t xml:space="preserve">契約名</t>
  </si>
  <si>
    <t xml:space="preserve">相手方</t>
  </si>
  <si>
    <t xml:space="preserve">主管部署</t>
  </si>
  <si>
    <t xml:space="preserve">法務担当</t>
  </si>
  <si>
    <t xml:space="preserve">契約締結日</t>
  </si>
  <si>
    <t xml:space="preserve">契約終了日</t>
  </si>
  <si>
    <t xml:space="preserve">自動更新</t>
  </si>
  <si>
    <t xml:space="preserve">更新期間</t>
  </si>
  <si>
    <t xml:space="preserve">解約通知条項</t>
  </si>
  <si>
    <t xml:space="preserve">解約通知期限</t>
  </si>
  <si>
    <t xml:space="preserve">通知方法</t>
  </si>
  <si>
    <t xml:space="preserve">通知先住所</t>
  </si>
  <si>
    <r>
      <rPr>
        <b val="true"/>
        <sz val="10"/>
        <color rgb="FFFFFFFF"/>
        <rFont val="Yu Gothic"/>
        <family val="0"/>
        <charset val="1"/>
      </rPr>
      <t xml:space="preserve">90</t>
    </r>
    <r>
      <rPr>
        <b val="true"/>
        <sz val="10"/>
        <color rgb="FFFFFFFF"/>
        <rFont val="Noto Sans CJK SC"/>
        <family val="2"/>
      </rPr>
      <t xml:space="preserve">日前確認日</t>
    </r>
  </si>
  <si>
    <r>
      <rPr>
        <b val="true"/>
        <sz val="10"/>
        <color rgb="FFFFFFFF"/>
        <rFont val="Yu Gothic"/>
        <family val="0"/>
        <charset val="1"/>
      </rPr>
      <t xml:space="preserve">60</t>
    </r>
    <r>
      <rPr>
        <b val="true"/>
        <sz val="10"/>
        <color rgb="FFFFFFFF"/>
        <rFont val="Noto Sans CJK SC"/>
        <family val="2"/>
      </rPr>
      <t xml:space="preserve">日前確認日</t>
    </r>
  </si>
  <si>
    <r>
      <rPr>
        <b val="true"/>
        <sz val="10"/>
        <color rgb="FFFFFFFF"/>
        <rFont val="Yu Gothic"/>
        <family val="0"/>
        <charset val="1"/>
      </rPr>
      <t xml:space="preserve">30</t>
    </r>
    <r>
      <rPr>
        <b val="true"/>
        <sz val="10"/>
        <color rgb="FFFFFFFF"/>
        <rFont val="Noto Sans CJK SC"/>
        <family val="2"/>
      </rPr>
      <t xml:space="preserve">日前確認日</t>
    </r>
  </si>
  <si>
    <t xml:space="preserve">期限まで日数</t>
  </si>
  <si>
    <t xml:space="preserve">ステータス</t>
  </si>
  <si>
    <t xml:space="preserve">直近確認日</t>
  </si>
  <si>
    <t xml:space="preserve">直近確認者</t>
  </si>
  <si>
    <t xml:space="preserve">事業部回答</t>
  </si>
  <si>
    <t xml:space="preserve">最終判断</t>
  </si>
  <si>
    <t xml:space="preserve">通知発送日</t>
  </si>
  <si>
    <t xml:space="preserve">備考・履歴</t>
  </si>
  <si>
    <t xml:space="preserve">C-2026-0042</t>
  </si>
  <si>
    <t xml:space="preserve">システム保守契約</t>
  </si>
  <si>
    <t xml:space="preserve">株式会社サンプルIT</t>
  </si>
  <si>
    <t xml:space="preserve">情報システム部</t>
  </si>
  <si>
    <t xml:space="preserve">田中</t>
  </si>
  <si>
    <t xml:space="preserve">あり（更新拒絶型）</t>
  </si>
  <si>
    <r>
      <rPr>
        <sz val="9.5"/>
        <color rgb="FF1A202C"/>
        <rFont val="Yu Gothic"/>
        <family val="0"/>
        <charset val="1"/>
      </rPr>
      <t xml:space="preserve">1</t>
    </r>
    <r>
      <rPr>
        <sz val="9.5"/>
        <color rgb="FF1A202C"/>
        <rFont val="Noto Sans CJK SC"/>
        <family val="2"/>
      </rPr>
      <t xml:space="preserve">年</t>
    </r>
  </si>
  <si>
    <t xml:space="preserve">期間満了日の3か月前まで書面通知</t>
  </si>
  <si>
    <t xml:space="preserve">書面</t>
  </si>
  <si>
    <t xml:space="preserve">東京都港区芝1-1-1 〇〇ビル</t>
  </si>
  <si>
    <t xml:space="preserve">確認中</t>
  </si>
  <si>
    <t xml:space="preserve">継続希望</t>
  </si>
  <si>
    <t xml:space="preserve">継続</t>
  </si>
  <si>
    <t xml:space="preserve">事業部より継続希望の回答あり</t>
  </si>
  <si>
    <t xml:space="preserve">C-2026-0078</t>
  </si>
  <si>
    <t xml:space="preserve">クラウドサービス利用契約</t>
  </si>
  <si>
    <t xml:space="preserve">株式会社クラウドX</t>
  </si>
  <si>
    <t xml:space="preserve">東京都千代田区丸の内2-2-2</t>
  </si>
  <si>
    <t xml:space="preserve">方向性確定</t>
  </si>
  <si>
    <t xml:space="preserve">条件変更希望</t>
  </si>
  <si>
    <t xml:space="preserve">条件変更</t>
  </si>
  <si>
    <t xml:space="preserve">金額10%減を相手方へ打診中</t>
  </si>
  <si>
    <t xml:space="preserve">C-2026-0123</t>
  </si>
  <si>
    <t xml:space="preserve">旧システムサポート契約</t>
  </si>
  <si>
    <t xml:space="preserve">株式会社サポートY</t>
  </si>
  <si>
    <t xml:space="preserve">佐藤</t>
  </si>
  <si>
    <t xml:space="preserve">期間満了日の2か月前まで書面通知</t>
  </si>
  <si>
    <t xml:space="preserve">配達証明付内容証明</t>
  </si>
  <si>
    <t xml:space="preserve">東京都新宿区西新宿3-3-3</t>
  </si>
  <si>
    <t xml:space="preserve">通知準備中</t>
  </si>
  <si>
    <t xml:space="preserve">解約検討</t>
  </si>
  <si>
    <t xml:space="preserve">解約</t>
  </si>
  <si>
    <t xml:space="preserve">新システム移行に伴い解約</t>
  </si>
  <si>
    <t xml:space="preserve">C-2026-0156</t>
  </si>
  <si>
    <t xml:space="preserve">コンサルティング業務委託</t>
  </si>
  <si>
    <t xml:space="preserve">株式会社コンサルZ</t>
  </si>
  <si>
    <t xml:space="preserve">事業企画部</t>
  </si>
  <si>
    <t xml:space="preserve">鈴木</t>
  </si>
  <si>
    <t xml:space="preserve">なし</t>
  </si>
  <si>
    <t xml:space="preserve">—</t>
  </si>
  <si>
    <t xml:space="preserve">東京都中央区銀座4-4-4</t>
  </si>
  <si>
    <t xml:space="preserve">未確認</t>
  </si>
  <si>
    <t xml:space="preserve">自動更新なしのため終了日要監視</t>
  </si>
  <si>
    <t xml:space="preserve">C-2026-0189</t>
  </si>
  <si>
    <t xml:space="preserve">事務所賃貸借契約</t>
  </si>
  <si>
    <t xml:space="preserve">〇〇不動産株式会社</t>
  </si>
  <si>
    <t xml:space="preserve">総務部</t>
  </si>
  <si>
    <t xml:space="preserve">高橋</t>
  </si>
  <si>
    <r>
      <rPr>
        <sz val="9.5"/>
        <color rgb="FF1A202C"/>
        <rFont val="Yu Gothic"/>
        <family val="0"/>
        <charset val="1"/>
      </rPr>
      <t xml:space="preserve">2</t>
    </r>
    <r>
      <rPr>
        <sz val="9.5"/>
        <color rgb="FF1A202C"/>
        <rFont val="Noto Sans CJK SC"/>
        <family val="2"/>
      </rPr>
      <t xml:space="preserve">年</t>
    </r>
  </si>
  <si>
    <t xml:space="preserve">期間満了日の6か月前まで書面通知</t>
  </si>
  <si>
    <t xml:space="preserve">東京都品川区五反田5-5-5</t>
  </si>
  <si>
    <t xml:space="preserve">通知済</t>
  </si>
  <si>
    <t xml:space="preserve">配達証明済</t>
  </si>
  <si>
    <r>
      <rPr>
        <b val="true"/>
        <sz val="16"/>
        <color rgb="FF1F3A5F"/>
        <rFont val="Yu Gothic"/>
        <family val="0"/>
        <charset val="1"/>
      </rPr>
      <t xml:space="preserve">90</t>
    </r>
    <r>
      <rPr>
        <b val="true"/>
        <sz val="16"/>
        <color rgb="FF1F3A5F"/>
        <rFont val="Noto Sans CJK SC"/>
        <family val="2"/>
      </rPr>
      <t xml:space="preserve">日前確認</t>
    </r>
  </si>
  <si>
    <t xml:space="preserve">目的：事業部に契約継続の意向を確認する。継続必要性、条件見直し、代替先検討の有無をヒアリングします。</t>
  </si>
  <si>
    <t xml:space="preserve">事業部連絡日</t>
  </si>
  <si>
    <t xml:space="preserve">連絡方法</t>
  </si>
  <si>
    <t xml:space="preserve">連絡先部署</t>
  </si>
  <si>
    <t xml:space="preserve">連絡先担当者</t>
  </si>
  <si>
    <t xml:space="preserve">回答期限</t>
  </si>
  <si>
    <t xml:space="preserve">回答受領日</t>
  </si>
  <si>
    <t xml:space="preserve">継続意向</t>
  </si>
  <si>
    <t xml:space="preserve">課題・懸念</t>
  </si>
  <si>
    <t xml:space="preserve">代替先検討</t>
  </si>
  <si>
    <t xml:space="preserve">確認者</t>
  </si>
  <si>
    <t xml:space="preserve">備考</t>
  </si>
  <si>
    <t xml:space="preserve">メール</t>
  </si>
  <si>
    <t xml:space="preserve">特になし</t>
  </si>
  <si>
    <t xml:space="preserve">不要</t>
  </si>
  <si>
    <t xml:space="preserve">回答期限内に回答受領</t>
  </si>
  <si>
    <t xml:space="preserve">山田</t>
  </si>
  <si>
    <t xml:space="preserve">金額10%減希望</t>
  </si>
  <si>
    <t xml:space="preserve">予算削減のため</t>
  </si>
  <si>
    <t xml:space="preserve">金額交渉開始</t>
  </si>
  <si>
    <r>
      <rPr>
        <b val="true"/>
        <sz val="16"/>
        <color rgb="FF1F3A5F"/>
        <rFont val="Yu Gothic"/>
        <family val="0"/>
        <charset val="1"/>
      </rPr>
      <t xml:space="preserve">60</t>
    </r>
    <r>
      <rPr>
        <b val="true"/>
        <sz val="16"/>
        <color rgb="FF1F3A5F"/>
        <rFont val="Noto Sans CJK SC"/>
        <family val="2"/>
      </rPr>
      <t xml:space="preserve">日前確認</t>
    </r>
  </si>
  <si>
    <t xml:space="preserve">目的：継続・終了・条件変更の方向性を固める。覚書要否、社内承認ルートを確認します。</t>
  </si>
  <si>
    <t xml:space="preserve">方向性</t>
  </si>
  <si>
    <t xml:space="preserve">条件変更内容</t>
  </si>
  <si>
    <t xml:space="preserve">覚書要否</t>
  </si>
  <si>
    <t xml:space="preserve">事前協議要否</t>
  </si>
  <si>
    <t xml:space="preserve">社内承認ルート</t>
  </si>
  <si>
    <t xml:space="preserve">部長承認</t>
  </si>
  <si>
    <t xml:space="preserve">条件変更なしで継続</t>
  </si>
  <si>
    <t xml:space="preserve">金額10%減</t>
  </si>
  <si>
    <t xml:space="preserve">必要</t>
  </si>
  <si>
    <t xml:space="preserve">実施済</t>
  </si>
  <si>
    <t xml:space="preserve">部長＋経理承認</t>
  </si>
  <si>
    <t xml:space="preserve">覚書ドラフト作成中</t>
  </si>
  <si>
    <r>
      <rPr>
        <b val="true"/>
        <sz val="16"/>
        <color rgb="FF1F3A5F"/>
        <rFont val="Yu Gothic"/>
        <family val="0"/>
        <charset val="1"/>
      </rPr>
      <t xml:space="preserve">30</t>
    </r>
    <r>
      <rPr>
        <b val="true"/>
        <sz val="16"/>
        <color rgb="FF1F3A5F"/>
        <rFont val="Noto Sans CJK SC"/>
        <family val="2"/>
      </rPr>
      <t xml:space="preserve">日前確認</t>
    </r>
  </si>
  <si>
    <t xml:space="preserve">目的：通知期限前の最終確認。通知書要否、社内承認、発送予定日を確定させます。</t>
  </si>
  <si>
    <t xml:space="preserve">通知書要否</t>
  </si>
  <si>
    <t xml:space="preserve">通知方法（最終）</t>
  </si>
  <si>
    <t xml:space="preserve">通知先（最終）</t>
  </si>
  <si>
    <t xml:space="preserve">社内承認取得日</t>
  </si>
  <si>
    <t xml:space="preserve">発送予定日</t>
  </si>
  <si>
    <t xml:space="preserve">新システム移行完了確認済</t>
  </si>
  <si>
    <t xml:space="preserve">通知記録</t>
  </si>
  <si>
    <t xml:space="preserve">解約通知・更新拒絶通知を発送した場合の記録シート。発送方法・追跡番号・到達日を保存します。</t>
  </si>
  <si>
    <t xml:space="preserve">通知種別</t>
  </si>
  <si>
    <t xml:space="preserve">通知書ファイル名</t>
  </si>
  <si>
    <t xml:space="preserve">発送日</t>
  </si>
  <si>
    <t xml:space="preserve">発送方法</t>
  </si>
  <si>
    <t xml:space="preserve">追跡番号</t>
  </si>
  <si>
    <t xml:space="preserve">到達日</t>
  </si>
  <si>
    <t xml:space="preserve">受領確認方法</t>
  </si>
  <si>
    <t xml:space="preserve">受領確認日</t>
  </si>
  <si>
    <t xml:space="preserve">担当者</t>
  </si>
  <si>
    <t xml:space="preserve">更新拒絶通知</t>
  </si>
  <si>
    <t xml:space="preserve">C-2026-0189_termination_20250925.pdf</t>
  </si>
  <si>
    <t xml:space="preserve">配達証明付内容証明郵便</t>
  </si>
  <si>
    <t xml:space="preserve">1234-5678-9012</t>
  </si>
  <si>
    <t xml:space="preserve">配達証明</t>
  </si>
  <si>
    <t xml:space="preserve">ステータス一覧（プルダウン用マスタ）</t>
  </si>
  <si>
    <t xml:space="preserve">あり（明示合意型）</t>
  </si>
  <si>
    <t xml:space="preserve">電子メール</t>
  </si>
  <si>
    <t xml:space="preserve">チャット</t>
  </si>
  <si>
    <t xml:space="preserve">事業部回答待ち</t>
  </si>
  <si>
    <t xml:space="preserve">口頭</t>
  </si>
  <si>
    <t xml:space="preserve">不明（要確認）</t>
  </si>
  <si>
    <t xml:space="preserve">配達証明付書留</t>
  </si>
  <si>
    <t xml:space="preserve">保留</t>
  </si>
  <si>
    <t xml:space="preserve">会議</t>
  </si>
  <si>
    <t xml:space="preserve">FAX</t>
  </si>
  <si>
    <t xml:space="preserve">電話</t>
  </si>
  <si>
    <t xml:space="preserve">更新済</t>
  </si>
  <si>
    <t xml:space="preserve">解約済</t>
  </si>
  <si>
    <t xml:space="preserve">期限経過要対応</t>
  </si>
  <si>
    <t xml:space="preserve">完了</t>
  </si>
  <si>
    <t xml:space="preserve">本テンプレートの使い方</t>
  </si>
  <si>
    <r>
      <rPr>
        <b val="true"/>
        <sz val="10"/>
        <color rgb="FFC2792A"/>
        <rFont val="Yu Gothic"/>
        <family val="0"/>
        <charset val="1"/>
      </rPr>
      <t xml:space="preserve">Legal GPT </t>
    </r>
    <r>
      <rPr>
        <b val="true"/>
        <sz val="10"/>
        <color rgb="FFC2792A"/>
        <rFont val="Noto Sans CJK SC"/>
        <family val="2"/>
      </rPr>
      <t xml:space="preserve">／ 無料テンプレートで整える 法務実務管理</t>
    </r>
    <r>
      <rPr>
        <b val="true"/>
        <sz val="10"/>
        <color rgb="FFC2792A"/>
        <rFont val="Yu Gothic"/>
        <family val="0"/>
        <charset val="1"/>
      </rPr>
      <t xml:space="preserve">20</t>
    </r>
    <r>
      <rPr>
        <b val="true"/>
        <sz val="10"/>
        <color rgb="FFC2792A"/>
        <rFont val="Noto Sans CJK SC"/>
        <family val="2"/>
      </rPr>
      <t xml:space="preserve">講 第</t>
    </r>
    <r>
      <rPr>
        <b val="true"/>
        <sz val="10"/>
        <color rgb="FFC2792A"/>
        <rFont val="Yu Gothic"/>
        <family val="0"/>
        <charset val="1"/>
      </rPr>
      <t xml:space="preserve">2</t>
    </r>
    <r>
      <rPr>
        <b val="true"/>
        <sz val="10"/>
        <color rgb="FFC2792A"/>
        <rFont val="Noto Sans CJK SC"/>
        <family val="2"/>
      </rPr>
      <t xml:space="preserve">話 配布物</t>
    </r>
    <r>
      <rPr>
        <b val="true"/>
        <sz val="10"/>
        <color rgb="FFC2792A"/>
        <rFont val="Yu Gothic"/>
        <family val="0"/>
        <charset val="1"/>
      </rPr>
      <t xml:space="preserve">B</t>
    </r>
  </si>
  <si>
    <t xml:space="preserve">01</t>
  </si>
  <si>
    <t xml:space="preserve">シート構成</t>
  </si>
  <si>
    <t xml:space="preserve">本ファイルは以下7シートで構成されています。
・更新確認一覧（メイン）：契約をすべて登録するシート
・90日前確認 / 60日前確認 / 30日前確認：各タイミングの確認結果を記録
・通知記録：解約通知書の発送・到達記録
・ステータス一覧：プルダウン用マスタ（編集すると全シートに反映）
・使い方：本シート</t>
  </si>
  <si>
    <t xml:space="preserve">02</t>
  </si>
  <si>
    <t xml:space="preserve">基本の入力フロー</t>
  </si>
  <si>
    <r>
      <rPr>
        <sz val="10"/>
        <color rgb="FF1A202C"/>
        <rFont val="Yu Gothic"/>
        <family val="0"/>
        <charset val="1"/>
      </rPr>
      <t xml:space="preserve">1. </t>
    </r>
    <r>
      <rPr>
        <sz val="10"/>
        <color rgb="FF1A202C"/>
        <rFont val="Noto Sans CJK SC"/>
        <family val="2"/>
      </rPr>
      <t xml:space="preserve">「更新確認一覧」シートに契約を</t>
    </r>
    <r>
      <rPr>
        <sz val="10"/>
        <color rgb="FF1A202C"/>
        <rFont val="Yu Gothic"/>
        <family val="0"/>
        <charset val="1"/>
      </rPr>
      <t xml:space="preserve">1</t>
    </r>
    <r>
      <rPr>
        <sz val="10"/>
        <color rgb="FF1A202C"/>
        <rFont val="Noto Sans CJK SC"/>
        <family val="2"/>
      </rPr>
      <t xml:space="preserve">行ずつ登録します。
</t>
    </r>
    <r>
      <rPr>
        <sz val="10"/>
        <color rgb="FF1A202C"/>
        <rFont val="Yu Gothic"/>
        <family val="0"/>
        <charset val="1"/>
      </rPr>
      <t xml:space="preserve">2. </t>
    </r>
    <r>
      <rPr>
        <sz val="10"/>
        <color rgb="FF1A202C"/>
        <rFont val="Noto Sans CJK SC"/>
        <family val="2"/>
      </rPr>
      <t xml:space="preserve">契約終了日（</t>
    </r>
    <r>
      <rPr>
        <sz val="10"/>
        <color rgb="FF1A202C"/>
        <rFont val="Yu Gothic"/>
        <family val="0"/>
        <charset val="1"/>
      </rPr>
      <t xml:space="preserve">G</t>
    </r>
    <r>
      <rPr>
        <sz val="10"/>
        <color rgb="FF1A202C"/>
        <rFont val="Noto Sans CJK SC"/>
        <family val="2"/>
      </rPr>
      <t xml:space="preserve">列）を入力すると、解約通知期限（</t>
    </r>
    <r>
      <rPr>
        <sz val="10"/>
        <color rgb="FF1A202C"/>
        <rFont val="Yu Gothic"/>
        <family val="0"/>
        <charset val="1"/>
      </rPr>
      <t xml:space="preserve">K</t>
    </r>
    <r>
      <rPr>
        <sz val="10"/>
        <color rgb="FF1A202C"/>
        <rFont val="Noto Sans CJK SC"/>
        <family val="2"/>
      </rPr>
      <t xml:space="preserve">列）、</t>
    </r>
    <r>
      <rPr>
        <sz val="10"/>
        <color rgb="FF1A202C"/>
        <rFont val="Yu Gothic"/>
        <family val="0"/>
        <charset val="1"/>
      </rPr>
      <t xml:space="preserve">90</t>
    </r>
    <r>
      <rPr>
        <sz val="10"/>
        <color rgb="FF1A202C"/>
        <rFont val="Noto Sans CJK SC"/>
        <family val="2"/>
      </rPr>
      <t xml:space="preserve">日前・</t>
    </r>
    <r>
      <rPr>
        <sz val="10"/>
        <color rgb="FF1A202C"/>
        <rFont val="Yu Gothic"/>
        <family val="0"/>
        <charset val="1"/>
      </rPr>
      <t xml:space="preserve">60</t>
    </r>
    <r>
      <rPr>
        <sz val="10"/>
        <color rgb="FF1A202C"/>
        <rFont val="Noto Sans CJK SC"/>
        <family val="2"/>
      </rPr>
      <t xml:space="preserve">日前・</t>
    </r>
    <r>
      <rPr>
        <sz val="10"/>
        <color rgb="FF1A202C"/>
        <rFont val="Yu Gothic"/>
        <family val="0"/>
        <charset val="1"/>
      </rPr>
      <t xml:space="preserve">30</t>
    </r>
    <r>
      <rPr>
        <sz val="10"/>
        <color rgb="FF1A202C"/>
        <rFont val="Noto Sans CJK SC"/>
        <family val="2"/>
      </rPr>
      <t xml:space="preserve">日前確認日（</t>
    </r>
    <r>
      <rPr>
        <sz val="10"/>
        <color rgb="FF1A202C"/>
        <rFont val="Yu Gothic"/>
        <family val="0"/>
        <charset val="1"/>
      </rPr>
      <t xml:space="preserve">N</t>
    </r>
    <r>
      <rPr>
        <sz val="10"/>
        <color rgb="FF1A202C"/>
        <rFont val="Noto Sans CJK SC"/>
        <family val="2"/>
      </rPr>
      <t xml:space="preserve">・</t>
    </r>
    <r>
      <rPr>
        <sz val="10"/>
        <color rgb="FF1A202C"/>
        <rFont val="Yu Gothic"/>
        <family val="0"/>
        <charset val="1"/>
      </rPr>
      <t xml:space="preserve">O</t>
    </r>
    <r>
      <rPr>
        <sz val="10"/>
        <color rgb="FF1A202C"/>
        <rFont val="Noto Sans CJK SC"/>
        <family val="2"/>
      </rPr>
      <t xml:space="preserve">・</t>
    </r>
    <r>
      <rPr>
        <sz val="10"/>
        <color rgb="FF1A202C"/>
        <rFont val="Yu Gothic"/>
        <family val="0"/>
        <charset val="1"/>
      </rPr>
      <t xml:space="preserve">P</t>
    </r>
    <r>
      <rPr>
        <sz val="10"/>
        <color rgb="FF1A202C"/>
        <rFont val="Noto Sans CJK SC"/>
        <family val="2"/>
      </rPr>
      <t xml:space="preserve">列）が自動計算されます。
</t>
    </r>
    <r>
      <rPr>
        <sz val="10"/>
        <color rgb="FF1A202C"/>
        <rFont val="Yu Gothic"/>
        <family val="0"/>
        <charset val="1"/>
      </rPr>
      <t xml:space="preserve">3. </t>
    </r>
    <r>
      <rPr>
        <sz val="10"/>
        <color rgb="FF1A202C"/>
        <rFont val="Noto Sans CJK SC"/>
        <family val="2"/>
      </rPr>
      <t xml:space="preserve">「期限まで日数」（</t>
    </r>
    <r>
      <rPr>
        <sz val="10"/>
        <color rgb="FF1A202C"/>
        <rFont val="Yu Gothic"/>
        <family val="0"/>
        <charset val="1"/>
      </rPr>
      <t xml:space="preserve">Q</t>
    </r>
    <r>
      <rPr>
        <sz val="10"/>
        <color rgb="FF1A202C"/>
        <rFont val="Noto Sans CJK SC"/>
        <family val="2"/>
      </rPr>
      <t xml:space="preserve">列）は条件付き書式により、残日数に応じて色が変わります。
</t>
    </r>
    <r>
      <rPr>
        <sz val="10"/>
        <color rgb="FF1A202C"/>
        <rFont val="Yu Gothic"/>
        <family val="0"/>
        <charset val="1"/>
      </rPr>
      <t xml:space="preserve">4. 90</t>
    </r>
    <r>
      <rPr>
        <sz val="10"/>
        <color rgb="FF1A202C"/>
        <rFont val="Noto Sans CJK SC"/>
        <family val="2"/>
      </rPr>
      <t xml:space="preserve">日前・</t>
    </r>
    <r>
      <rPr>
        <sz val="10"/>
        <color rgb="FF1A202C"/>
        <rFont val="Yu Gothic"/>
        <family val="0"/>
        <charset val="1"/>
      </rPr>
      <t xml:space="preserve">60</t>
    </r>
    <r>
      <rPr>
        <sz val="10"/>
        <color rgb="FF1A202C"/>
        <rFont val="Noto Sans CJK SC"/>
        <family val="2"/>
      </rPr>
      <t xml:space="preserve">日前・</t>
    </r>
    <r>
      <rPr>
        <sz val="10"/>
        <color rgb="FF1A202C"/>
        <rFont val="Yu Gothic"/>
        <family val="0"/>
        <charset val="1"/>
      </rPr>
      <t xml:space="preserve">30</t>
    </r>
    <r>
      <rPr>
        <sz val="10"/>
        <color rgb="FF1A202C"/>
        <rFont val="Noto Sans CJK SC"/>
        <family val="2"/>
      </rPr>
      <t xml:space="preserve">日前の各シートに、各タイミングの確認結果を記録します。
</t>
    </r>
    <r>
      <rPr>
        <sz val="10"/>
        <color rgb="FF1A202C"/>
        <rFont val="Yu Gothic"/>
        <family val="0"/>
        <charset val="1"/>
      </rPr>
      <t xml:space="preserve">5. </t>
    </r>
    <r>
      <rPr>
        <sz val="10"/>
        <color rgb="FF1A202C"/>
        <rFont val="Noto Sans CJK SC"/>
        <family val="2"/>
      </rPr>
      <t xml:space="preserve">通知書を発送した場合は「通知記録」シートに記録します。</t>
    </r>
  </si>
  <si>
    <t xml:space="preserve">03</t>
  </si>
  <si>
    <t xml:space="preserve">解約通知期限の数式</t>
  </si>
  <si>
    <r>
      <rPr>
        <sz val="10"/>
        <color rgb="FF1A202C"/>
        <rFont val="Yu Gothic"/>
        <family val="0"/>
        <charset val="1"/>
      </rPr>
      <t xml:space="preserve">K</t>
    </r>
    <r>
      <rPr>
        <sz val="10"/>
        <color rgb="FF1A202C"/>
        <rFont val="Noto Sans CJK SC"/>
        <family val="2"/>
      </rPr>
      <t xml:space="preserve">列の解約通知期限は、典型的な「期間満了日の</t>
    </r>
    <r>
      <rPr>
        <sz val="10"/>
        <color rgb="FF1A202C"/>
        <rFont val="Yu Gothic"/>
        <family val="0"/>
        <charset val="1"/>
      </rPr>
      <t xml:space="preserve">3</t>
    </r>
    <r>
      <rPr>
        <sz val="10"/>
        <color rgb="FF1A202C"/>
        <rFont val="Noto Sans CJK SC"/>
        <family val="2"/>
      </rPr>
      <t xml:space="preserve">か月前まで」型を想定し </t>
    </r>
    <r>
      <rPr>
        <sz val="10"/>
        <color rgb="FF1A202C"/>
        <rFont val="Yu Gothic"/>
        <family val="0"/>
        <charset val="1"/>
      </rPr>
      <t xml:space="preserve">EDATE(G</t>
    </r>
    <r>
      <rPr>
        <sz val="10"/>
        <color rgb="FF1A202C"/>
        <rFont val="Noto Sans CJK SC"/>
        <family val="2"/>
      </rPr>
      <t xml:space="preserve">列</t>
    </r>
    <r>
      <rPr>
        <sz val="10"/>
        <color rgb="FF1A202C"/>
        <rFont val="Yu Gothic"/>
        <family val="0"/>
        <charset val="1"/>
      </rPr>
      <t xml:space="preserve">, -3) </t>
    </r>
    <r>
      <rPr>
        <sz val="10"/>
        <color rgb="FF1A202C"/>
        <rFont val="Noto Sans CJK SC"/>
        <family val="2"/>
      </rPr>
      <t xml:space="preserve">で計算しています。
条項が「○か月前」型の場合 ：</t>
    </r>
    <r>
      <rPr>
        <sz val="10"/>
        <color rgb="FF1A202C"/>
        <rFont val="Yu Gothic"/>
        <family val="0"/>
        <charset val="1"/>
      </rPr>
      <t xml:space="preserve">=EDATE(G</t>
    </r>
    <r>
      <rPr>
        <sz val="10"/>
        <color rgb="FF1A202C"/>
        <rFont val="Noto Sans CJK SC"/>
        <family val="2"/>
      </rPr>
      <t xml:space="preserve">列</t>
    </r>
    <r>
      <rPr>
        <sz val="10"/>
        <color rgb="FF1A202C"/>
        <rFont val="Yu Gothic"/>
        <family val="0"/>
        <charset val="1"/>
      </rPr>
      <t xml:space="preserve">, -○)
</t>
    </r>
    <r>
      <rPr>
        <sz val="10"/>
        <color rgb="FF1A202C"/>
        <rFont val="Noto Sans CJK SC"/>
        <family val="2"/>
      </rPr>
      <t xml:space="preserve">条項が「○日前」型の場合 ：</t>
    </r>
    <r>
      <rPr>
        <sz val="10"/>
        <color rgb="FF1A202C"/>
        <rFont val="Yu Gothic"/>
        <family val="0"/>
        <charset val="1"/>
      </rPr>
      <t xml:space="preserve">=G</t>
    </r>
    <r>
      <rPr>
        <sz val="10"/>
        <color rgb="FF1A202C"/>
        <rFont val="Noto Sans CJK SC"/>
        <family val="2"/>
      </rPr>
      <t xml:space="preserve">列</t>
    </r>
    <r>
      <rPr>
        <sz val="10"/>
        <color rgb="FF1A202C"/>
        <rFont val="Yu Gothic"/>
        <family val="0"/>
        <charset val="1"/>
      </rPr>
      <t xml:space="preserve">-○
</t>
    </r>
    <r>
      <rPr>
        <sz val="10"/>
        <color rgb="FF1A202C"/>
        <rFont val="Noto Sans CJK SC"/>
        <family val="2"/>
      </rPr>
      <t xml:space="preserve">実際の契約書本文を確認のうえ、必要に応じて数式を上書きしてください。</t>
    </r>
  </si>
  <si>
    <t xml:space="preserve">04</t>
  </si>
  <si>
    <t xml:space="preserve">条件付き書式の色分け</t>
  </si>
  <si>
    <r>
      <rPr>
        <sz val="10"/>
        <color rgb="FF1A202C"/>
        <rFont val="Yu Gothic"/>
        <family val="0"/>
        <charset val="1"/>
      </rPr>
      <t xml:space="preserve">Q</t>
    </r>
    <r>
      <rPr>
        <sz val="10"/>
        <color rgb="FF1A202C"/>
        <rFont val="Noto Sans CJK SC"/>
        <family val="2"/>
      </rPr>
      <t xml:space="preserve">列「期限まで日数」は、残日数に応じて自動的に色が変わります。
・期限経過（</t>
    </r>
    <r>
      <rPr>
        <sz val="10"/>
        <color rgb="FF1A202C"/>
        <rFont val="Yu Gothic"/>
        <family val="0"/>
        <charset val="1"/>
      </rPr>
      <t xml:space="preserve">0</t>
    </r>
    <r>
      <rPr>
        <sz val="10"/>
        <color rgb="FF1A202C"/>
        <rFont val="Noto Sans CJK SC"/>
        <family val="2"/>
      </rPr>
      <t xml:space="preserve">日未満）：赤背景＋赤文字（要至急対応）
・</t>
    </r>
    <r>
      <rPr>
        <sz val="10"/>
        <color rgb="FF1A202C"/>
        <rFont val="Yu Gothic"/>
        <family val="0"/>
        <charset val="1"/>
      </rPr>
      <t xml:space="preserve">30</t>
    </r>
    <r>
      <rPr>
        <sz val="10"/>
        <color rgb="FF1A202C"/>
        <rFont val="Noto Sans CJK SC"/>
        <family val="2"/>
      </rPr>
      <t xml:space="preserve">日以内：赤文字
・</t>
    </r>
    <r>
      <rPr>
        <sz val="10"/>
        <color rgb="FF1A202C"/>
        <rFont val="Yu Gothic"/>
        <family val="0"/>
        <charset val="1"/>
      </rPr>
      <t xml:space="preserve">60</t>
    </r>
    <r>
      <rPr>
        <sz val="10"/>
        <color rgb="FF1A202C"/>
        <rFont val="Noto Sans CJK SC"/>
        <family val="2"/>
      </rPr>
      <t xml:space="preserve">日以内：オレンジ文字
・</t>
    </r>
    <r>
      <rPr>
        <sz val="10"/>
        <color rgb="FF1A202C"/>
        <rFont val="Yu Gothic"/>
        <family val="0"/>
        <charset val="1"/>
      </rPr>
      <t xml:space="preserve">90</t>
    </r>
    <r>
      <rPr>
        <sz val="10"/>
        <color rgb="FF1A202C"/>
        <rFont val="Noto Sans CJK SC"/>
        <family val="2"/>
      </rPr>
      <t xml:space="preserve">日以内：黄色文字
・</t>
    </r>
    <r>
      <rPr>
        <sz val="10"/>
        <color rgb="FF1A202C"/>
        <rFont val="Yu Gothic"/>
        <family val="0"/>
        <charset val="1"/>
      </rPr>
      <t xml:space="preserve">91</t>
    </r>
    <r>
      <rPr>
        <sz val="10"/>
        <color rgb="FF1A202C"/>
        <rFont val="Noto Sans CJK SC"/>
        <family val="2"/>
      </rPr>
      <t xml:space="preserve">日以上：通常表示</t>
    </r>
  </si>
  <si>
    <t xml:space="preserve">05</t>
  </si>
  <si>
    <t xml:space="preserve">プルダウン入力</t>
  </si>
  <si>
    <t xml:space="preserve">以下の列はプルダウン入力に対応しています。
・H列 自動更新：あり（更新拒絶型）／あり（明示合意型）／なし／不明
・L列 通知方法：書面／電子メール／配達証明付内容証明／配達証明付書留／FAX
・R列 ステータス：未確認／確認中／事業部回答待ち／方向性確定／通知準備中／通知済／更新済／解約済／期限経過要対応／完了
・V列 最終判断：継続／解約／条件変更／保留
選択肢を変更したい場合は「ステータス一覧」シートを編集してください。</t>
  </si>
  <si>
    <t xml:space="preserve">06</t>
  </si>
  <si>
    <t xml:space="preserve">シート間の連携</t>
  </si>
  <si>
    <r>
      <rPr>
        <sz val="10"/>
        <color rgb="FF1A202C"/>
        <rFont val="Yu Gothic"/>
        <family val="0"/>
        <charset val="1"/>
      </rPr>
      <t xml:space="preserve">90</t>
    </r>
    <r>
      <rPr>
        <sz val="10"/>
        <color rgb="FF1A202C"/>
        <rFont val="Noto Sans CJK SC"/>
        <family val="2"/>
      </rPr>
      <t xml:space="preserve">日前確認・</t>
    </r>
    <r>
      <rPr>
        <sz val="10"/>
        <color rgb="FF1A202C"/>
        <rFont val="Yu Gothic"/>
        <family val="0"/>
        <charset val="1"/>
      </rPr>
      <t xml:space="preserve">60</t>
    </r>
    <r>
      <rPr>
        <sz val="10"/>
        <color rgb="FF1A202C"/>
        <rFont val="Noto Sans CJK SC"/>
        <family val="2"/>
      </rPr>
      <t xml:space="preserve">日前確認・</t>
    </r>
    <r>
      <rPr>
        <sz val="10"/>
        <color rgb="FF1A202C"/>
        <rFont val="Yu Gothic"/>
        <family val="0"/>
        <charset val="1"/>
      </rPr>
      <t xml:space="preserve">30</t>
    </r>
    <r>
      <rPr>
        <sz val="10"/>
        <color rgb="FF1A202C"/>
        <rFont val="Noto Sans CJK SC"/>
        <family val="2"/>
      </rPr>
      <t xml:space="preserve">日前確認・通知記録の各シートでは、</t>
    </r>
    <r>
      <rPr>
        <sz val="10"/>
        <color rgb="FF1A202C"/>
        <rFont val="Yu Gothic"/>
        <family val="0"/>
        <charset val="1"/>
      </rPr>
      <t xml:space="preserve">A</t>
    </r>
    <r>
      <rPr>
        <sz val="10"/>
        <color rgb="FF1A202C"/>
        <rFont val="Noto Sans CJK SC"/>
        <family val="2"/>
      </rPr>
      <t xml:space="preserve">列に契約</t>
    </r>
    <r>
      <rPr>
        <sz val="10"/>
        <color rgb="FF1A202C"/>
        <rFont val="Yu Gothic"/>
        <family val="0"/>
        <charset val="1"/>
      </rPr>
      <t xml:space="preserve">No.</t>
    </r>
    <r>
      <rPr>
        <sz val="10"/>
        <color rgb="FF1A202C"/>
        <rFont val="Noto Sans CJK SC"/>
        <family val="2"/>
      </rPr>
      <t xml:space="preserve">を入力すると、契約名（</t>
    </r>
    <r>
      <rPr>
        <sz val="10"/>
        <color rgb="FF1A202C"/>
        <rFont val="Yu Gothic"/>
        <family val="0"/>
        <charset val="1"/>
      </rPr>
      <t xml:space="preserve">B</t>
    </r>
    <r>
      <rPr>
        <sz val="10"/>
        <color rgb="FF1A202C"/>
        <rFont val="Noto Sans CJK SC"/>
        <family val="2"/>
      </rPr>
      <t xml:space="preserve">列）と確認日（</t>
    </r>
    <r>
      <rPr>
        <sz val="10"/>
        <color rgb="FF1A202C"/>
        <rFont val="Yu Gothic"/>
        <family val="0"/>
        <charset val="1"/>
      </rPr>
      <t xml:space="preserve">C</t>
    </r>
    <r>
      <rPr>
        <sz val="10"/>
        <color rgb="FF1A202C"/>
        <rFont val="Noto Sans CJK SC"/>
        <family val="2"/>
      </rPr>
      <t xml:space="preserve">列）が </t>
    </r>
    <r>
      <rPr>
        <sz val="10"/>
        <color rgb="FF1A202C"/>
        <rFont val="Yu Gothic"/>
        <family val="0"/>
        <charset val="1"/>
      </rPr>
      <t xml:space="preserve">VLOOKUP </t>
    </r>
    <r>
      <rPr>
        <sz val="10"/>
        <color rgb="FF1A202C"/>
        <rFont val="Noto Sans CJK SC"/>
        <family val="2"/>
      </rPr>
      <t xml:space="preserve">で自動取得されます。
契約情報を編集する場合は、必ず「更新確認一覧」シートを更新してください。</t>
    </r>
  </si>
  <si>
    <t xml:space="preserve">07</t>
  </si>
  <si>
    <t xml:space="preserve">条項タイプ別の数式例</t>
  </si>
  <si>
    <t xml:space="preserve">「期間満了日の3か月前まで」 ：=EDATE(G5,-3)
「期間満了日の6か月前まで」 ：=EDATE(G5,-6)
「期間満了日の2か月前まで」 ：=EDATE(G5,-2)
「期間満了日の90日前まで」 ：=G5-90
「期間満了日の30日前まで」 ：=G5-30</t>
  </si>
  <si>
    <t xml:space="preserve">08</t>
  </si>
  <si>
    <t xml:space="preserve">注意事項</t>
  </si>
  <si>
    <t xml:space="preserve">・契約書の条項によっては「3か月前」と「90日前」が異なる場合があります。
・本テンプレートはEDATE関数で暦月計算していますが、契約書本文を必ずご確認ください。
・自動更新なし（H列）の場合、解約通知期限の数式は機能しません。手動で空欄にするか、契約終了日のみを管理してください。
・本テンプレートは一般的な参考フォーマットです。実際の契約管理にあたっては契約書本文・関連覚書・社内規程をご確認ください。</t>
  </si>
  <si>
    <t xml:space="preserve">【免責】 本テンプレートは、一般的な法務実務の整理を目的とした参考資料であり、個別具体的な法律判断や契約上の助言を行うものではありません。実際の契約管理・解約通知・更新判断にあたっては、契約書本文、関連覚書、交渉経緯、適用法令、社内規程等を確認し、必要に応じて弁護士その他専門家にご相談ください。</t>
  </si>
  <si>
    <r>
      <rPr>
        <sz val="9"/>
        <color rgb="FF475569"/>
        <rFont val="Yu Gothic"/>
        <family val="0"/>
        <charset val="1"/>
      </rPr>
      <t xml:space="preserve">© Legal GPT </t>
    </r>
    <r>
      <rPr>
        <sz val="9"/>
        <color rgb="FF475569"/>
        <rFont val="Noto Sans CJK SC"/>
        <family val="2"/>
      </rPr>
      <t xml:space="preserve">｜ </t>
    </r>
    <r>
      <rPr>
        <sz val="9"/>
        <color rgb="FF475569"/>
        <rFont val="Yu Gothic"/>
        <family val="0"/>
        <charset val="1"/>
      </rPr>
      <t xml:space="preserve">https://legal-gpt.com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</si>
</sst>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0\日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A5F"/>
      <name val="Noto Sans CJK SC"/>
      <family val="2"/>
      <charset val="1"/>
    </font>
    <font>
      <sz val="9"/>
      <color rgb="FF4A5568"/>
      <name val="Noto Sans CJK SC"/>
      <family val="2"/>
      <charset val="1"/>
    </font>
    <font>
      <b val="true"/>
      <sz val="10"/>
      <color rgb="FFFFFFFF"/>
      <name val="Noto Sans CJK SC"/>
      <family val="2"/>
      <charset val="1"/>
    </font>
    <font>
      <b val="true"/>
      <sz val="10"/>
      <color rgb="FFFFFFFF"/>
      <name val="Yu Gothic"/>
      <family val="0"/>
      <charset val="1"/>
    </font>
    <font>
      <b val="true"/>
      <sz val="10"/>
      <color rgb="FFFFFFFF"/>
      <name val="Noto Sans CJK SC"/>
      <family val="2"/>
    </font>
    <font>
      <sz val="9.5"/>
      <color rgb="FF1A202C"/>
      <name val="Yu Gothic"/>
      <family val="0"/>
      <charset val="1"/>
    </font>
    <font>
      <sz val="9.5"/>
      <color rgb="FF1A202C"/>
      <name val="Noto Sans CJK SC"/>
      <family val="2"/>
      <charset val="1"/>
    </font>
    <font>
      <sz val="9.5"/>
      <color rgb="FF1A202C"/>
      <name val="Noto Sans CJK SC"/>
      <family val="2"/>
    </font>
    <font>
      <sz val="10"/>
      <name val="Noto Sans CJK SC"/>
      <family val="2"/>
    </font>
    <font>
      <sz val="10"/>
      <name val="Arial"/>
      <family val="2"/>
    </font>
    <font>
      <b val="true"/>
      <sz val="16"/>
      <color rgb="FF1F3A5F"/>
      <name val="Yu Gothic"/>
      <family val="0"/>
      <charset val="1"/>
    </font>
    <font>
      <b val="true"/>
      <sz val="16"/>
      <color rgb="FF1F3A5F"/>
      <name val="Noto Sans CJK SC"/>
      <family val="2"/>
    </font>
    <font>
      <b val="true"/>
      <sz val="14"/>
      <color rgb="FF1F3A5F"/>
      <name val="Noto Sans CJK SC"/>
      <family val="2"/>
      <charset val="1"/>
    </font>
    <font>
      <sz val="10"/>
      <color rgb="FF1A202C"/>
      <name val="Noto Sans CJK SC"/>
      <family val="2"/>
      <charset val="1"/>
    </font>
    <font>
      <sz val="10"/>
      <color rgb="FF1A202C"/>
      <name val="Yu Gothic"/>
      <family val="0"/>
      <charset val="1"/>
    </font>
    <font>
      <b val="true"/>
      <sz val="18"/>
      <color rgb="FF1F3A5F"/>
      <name val="Noto Sans CJK SC"/>
      <family val="2"/>
      <charset val="1"/>
    </font>
    <font>
      <b val="true"/>
      <sz val="10"/>
      <color rgb="FFC2792A"/>
      <name val="Yu Gothic"/>
      <family val="0"/>
      <charset val="1"/>
    </font>
    <font>
      <b val="true"/>
      <sz val="10"/>
      <color rgb="FFC2792A"/>
      <name val="Noto Sans CJK SC"/>
      <family val="2"/>
    </font>
    <font>
      <b val="true"/>
      <sz val="11"/>
      <color rgb="FFFFFFFF"/>
      <name val="Yu Gothic"/>
      <family val="0"/>
      <charset val="1"/>
    </font>
    <font>
      <b val="true"/>
      <sz val="12"/>
      <color rgb="FF1F3A5F"/>
      <name val="Noto Sans CJK SC"/>
      <family val="2"/>
      <charset val="1"/>
    </font>
    <font>
      <sz val="10"/>
      <color rgb="FF1A202C"/>
      <name val="Noto Sans CJK SC"/>
      <family val="2"/>
    </font>
    <font>
      <sz val="9"/>
      <color rgb="FF475569"/>
      <name val="Yu Gothic"/>
      <family val="0"/>
      <charset val="1"/>
    </font>
    <font>
      <sz val="9"/>
      <color rgb="FF475569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1F3A5F"/>
        <bgColor rgb="FF14283F"/>
      </patternFill>
    </fill>
    <fill>
      <patternFill patternType="solid">
        <fgColor rgb="FFFFFFFF"/>
        <bgColor rgb="FFFBFCFD"/>
      </patternFill>
    </fill>
    <fill>
      <patternFill patternType="solid">
        <fgColor rgb="FFFBFCFD"/>
        <bgColor rgb="FFF7F9FC"/>
      </patternFill>
    </fill>
    <fill>
      <patternFill patternType="solid">
        <fgColor rgb="FFF7F9FC"/>
        <bgColor rgb="FFFBFCFD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14283F"/>
      </left>
      <right style="thin">
        <color rgb="FF14283F"/>
      </right>
      <top style="thin">
        <color rgb="FF14283F"/>
      </top>
      <bottom style="thin">
        <color rgb="FF14283F"/>
      </bottom>
      <diagonal/>
    </border>
    <border diagonalUp="false" diagonalDown="false">
      <left style="thin">
        <color rgb="FFD9E1EA"/>
      </left>
      <right style="thin">
        <color rgb="FFD9E1EA"/>
      </right>
      <top style="thin">
        <color rgb="FFD9E1EA"/>
      </top>
      <bottom style="thin">
        <color rgb="FFD9E1EA"/>
      </bottom>
      <diagonal/>
    </border>
    <border diagonalUp="false" diagonalDown="false">
      <left style="thin">
        <color rgb="FFD9E1EA"/>
      </left>
      <right/>
      <top/>
      <bottom style="thin">
        <color rgb="FFD9E1EA"/>
      </bottom>
      <diagonal/>
    </border>
    <border diagonalUp="false" diagonalDown="false">
      <left style="medium">
        <color rgb="FF8B6914"/>
      </left>
      <right/>
      <top style="thin">
        <color rgb="FFD9E1EA"/>
      </top>
      <bottom style="thin">
        <color rgb="FFD9E1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8" fillId="0" borderId="3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5" fillId="5" borderId="4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Yu Gothic"/>
        <charset val="1"/>
        <family val="0"/>
        <b val="1"/>
        <color rgb="FFA8341C"/>
        <sz val="9"/>
      </font>
      <fill>
        <patternFill>
          <bgColor rgb="FFFDF4F1"/>
        </patternFill>
      </fill>
    </dxf>
    <dxf>
      <font>
        <name val="Yu Gothic"/>
        <charset val="1"/>
        <family val="0"/>
        <b val="1"/>
        <color rgb="FFC2402A"/>
        <sz val="9"/>
      </font>
    </dxf>
    <dxf>
      <font>
        <name val="Yu Gothic"/>
        <charset val="1"/>
        <family val="0"/>
        <b val="1"/>
        <color rgb="FFC2792A"/>
        <sz val="9"/>
      </font>
    </dxf>
    <dxf>
      <font>
        <name val="Yu Gothic"/>
        <charset val="1"/>
        <family val="0"/>
        <b val="1"/>
        <color rgb="FF8B6914"/>
        <sz val="9"/>
      </font>
    </dxf>
    <dxf>
      <font>
        <name val="Yu Gothic"/>
        <charset val="1"/>
        <family val="0"/>
        <color rgb="FF475569"/>
        <sz val="9"/>
      </font>
      <fill>
        <patternFill>
          <bgColor rgb="FFE2E8F0"/>
        </patternFill>
      </fill>
    </dxf>
    <dxf>
      <font>
        <name val="Yu Gothic"/>
        <charset val="1"/>
        <family val="0"/>
        <b val="1"/>
        <color rgb="FF2D6A4F"/>
        <sz val="9"/>
      </font>
      <fill>
        <patternFill>
          <bgColor rgb="FFF0F7F3"/>
        </patternFill>
      </fill>
    </dxf>
    <dxf>
      <font>
        <name val="Yu Gothic"/>
        <charset val="1"/>
        <family val="0"/>
        <b val="1"/>
        <color rgb="FF8B6914"/>
        <sz val="9"/>
      </font>
      <fill>
        <patternFill>
          <bgColor rgb="FFFDF8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2D6A4F"/>
      <rgbColor rgb="FFC0C0C0"/>
      <rgbColor rgb="FF808080"/>
      <rgbColor rgb="FF9999FF"/>
      <rgbColor rgb="FFC2402A"/>
      <rgbColor rgb="FFFDF8EC"/>
      <rgbColor rgb="FFF0F7F3"/>
      <rgbColor rgb="FF660066"/>
      <rgbColor rgb="FFFF8080"/>
      <rgbColor rgb="FF0066CC"/>
      <rgbColor rgb="FFD9E1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7F9FC"/>
      <rgbColor rgb="FFFDF4F1"/>
      <rgbColor rgb="FF99CCFF"/>
      <rgbColor rgb="FFFF99CC"/>
      <rgbColor rgb="FFCC99FF"/>
      <rgbColor rgb="FFFBFCFD"/>
      <rgbColor rgb="FF3366FF"/>
      <rgbColor rgb="FF33CCCC"/>
      <rgbColor rgb="FF99CC00"/>
      <rgbColor rgb="FFFFCC00"/>
      <rgbColor rgb="FFFF9900"/>
      <rgbColor rgb="FFC2792A"/>
      <rgbColor rgb="FF4A5568"/>
      <rgbColor rgb="FF969696"/>
      <rgbColor rgb="FF1F3A5F"/>
      <rgbColor rgb="FF339966"/>
      <rgbColor rgb="FF003300"/>
      <rgbColor rgb="FF1A202C"/>
      <rgbColor rgb="FFA8341C"/>
      <rgbColor rgb="FF993366"/>
      <rgbColor rgb="FF475569"/>
      <rgbColor rgb="FF14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7" min="5" style="1" width="12"/>
    <col collapsed="false" customWidth="true" hidden="false" outlineLevel="0" max="8" min="8" style="1" width="18"/>
    <col collapsed="false" customWidth="true" hidden="false" outlineLevel="0" max="9" min="9" style="1" width="10"/>
    <col collapsed="false" customWidth="true" hidden="false" outlineLevel="0" max="10" min="10" style="1" width="26"/>
    <col collapsed="false" customWidth="true" hidden="false" outlineLevel="0" max="11" min="11" style="1" width="14"/>
    <col collapsed="false" customWidth="true" hidden="false" outlineLevel="0" max="12" min="12" style="1" width="12"/>
    <col collapsed="false" customWidth="true" hidden="false" outlineLevel="0" max="13" min="13" style="1" width="24"/>
    <col collapsed="false" customWidth="true" hidden="false" outlineLevel="0" max="16" min="14" style="1" width="14"/>
    <col collapsed="false" customWidth="true" hidden="false" outlineLevel="0" max="17" min="17" style="1" width="12"/>
    <col collapsed="false" customWidth="true" hidden="false" outlineLevel="0" max="18" min="18" style="1" width="16"/>
    <col collapsed="false" customWidth="true" hidden="false" outlineLevel="0" max="19" min="19" style="1" width="12"/>
    <col collapsed="false" customWidth="true" hidden="false" outlineLevel="0" max="20" min="20" style="1" width="10"/>
    <col collapsed="false" customWidth="true" hidden="false" outlineLevel="0" max="21" min="21" style="1" width="16"/>
    <col collapsed="false" customWidth="true" hidden="false" outlineLevel="0" max="22" min="22" style="1" width="14"/>
    <col collapsed="false" customWidth="true" hidden="false" outlineLevel="0" max="23" min="23" style="1" width="12"/>
    <col collapsed="false" customWidth="true" hidden="false" outlineLevel="0" max="24" min="24" style="1" width="28"/>
  </cols>
  <sheetData>
    <row r="1" customFormat="false" ht="31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30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4" customFormat="false" ht="36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5" t="s">
        <v>15</v>
      </c>
      <c r="O4" s="5" t="s">
        <v>16</v>
      </c>
      <c r="P4" s="5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4" t="s">
        <v>25</v>
      </c>
    </row>
    <row r="5" customFormat="false" ht="31.5" hidden="false" customHeight="true" outlineLevel="0" collapsed="false">
      <c r="A5" s="6" t="s">
        <v>26</v>
      </c>
      <c r="B5" s="7" t="s">
        <v>27</v>
      </c>
      <c r="C5" s="7" t="s">
        <v>28</v>
      </c>
      <c r="D5" s="7" t="s">
        <v>29</v>
      </c>
      <c r="E5" s="7" t="s">
        <v>30</v>
      </c>
      <c r="F5" s="8" t="n">
        <v>45748</v>
      </c>
      <c r="G5" s="8" t="n">
        <v>46477</v>
      </c>
      <c r="H5" s="7" t="s">
        <v>31</v>
      </c>
      <c r="I5" s="6" t="s">
        <v>32</v>
      </c>
      <c r="J5" s="7" t="s">
        <v>33</v>
      </c>
      <c r="K5" s="8" t="n">
        <f aca="false">IF(G5="","",EDATE(G5,-3))</f>
        <v>46387</v>
      </c>
      <c r="L5" s="7" t="s">
        <v>34</v>
      </c>
      <c r="M5" s="7" t="s">
        <v>35</v>
      </c>
      <c r="N5" s="8" t="n">
        <f aca="false">IF(OR(K5="",ISERROR(K5)),"",K5-90)</f>
        <v>46297</v>
      </c>
      <c r="O5" s="8" t="n">
        <f aca="false">IF(OR(K5="",ISERROR(K5)),"",K5-60)</f>
        <v>46327</v>
      </c>
      <c r="P5" s="8" t="n">
        <f aca="false">IF(OR(K5="",ISERROR(K5)),"",K5-30)</f>
        <v>46357</v>
      </c>
      <c r="Q5" s="9" t="n">
        <f aca="true">IF(OR(K5="",ISERROR(K5)),"",K5-TODAY())</f>
        <v>221</v>
      </c>
      <c r="R5" s="7" t="s">
        <v>36</v>
      </c>
      <c r="S5" s="8" t="n">
        <v>46296</v>
      </c>
      <c r="T5" s="10" t="s">
        <v>30</v>
      </c>
      <c r="U5" s="7" t="s">
        <v>37</v>
      </c>
      <c r="V5" s="7" t="s">
        <v>38</v>
      </c>
      <c r="W5" s="8"/>
      <c r="X5" s="7" t="s">
        <v>39</v>
      </c>
    </row>
    <row r="6" customFormat="false" ht="31.5" hidden="false" customHeight="true" outlineLevel="0" collapsed="false">
      <c r="A6" s="11" t="s">
        <v>40</v>
      </c>
      <c r="B6" s="12" t="s">
        <v>41</v>
      </c>
      <c r="C6" s="12" t="s">
        <v>42</v>
      </c>
      <c r="D6" s="12" t="s">
        <v>29</v>
      </c>
      <c r="E6" s="12" t="s">
        <v>30</v>
      </c>
      <c r="F6" s="13" t="n">
        <v>45627</v>
      </c>
      <c r="G6" s="13" t="n">
        <v>46356</v>
      </c>
      <c r="H6" s="12" t="s">
        <v>31</v>
      </c>
      <c r="I6" s="11" t="s">
        <v>32</v>
      </c>
      <c r="J6" s="12" t="s">
        <v>33</v>
      </c>
      <c r="K6" s="13" t="n">
        <f aca="false">IF(G6="","",EDATE(G6,-3))</f>
        <v>46264</v>
      </c>
      <c r="L6" s="12" t="s">
        <v>34</v>
      </c>
      <c r="M6" s="12" t="s">
        <v>43</v>
      </c>
      <c r="N6" s="13" t="n">
        <f aca="false">IF(OR(K6="",ISERROR(K6)),"",K6-90)</f>
        <v>46174</v>
      </c>
      <c r="O6" s="13" t="n">
        <f aca="false">IF(OR(K6="",ISERROR(K6)),"",K6-60)</f>
        <v>46204</v>
      </c>
      <c r="P6" s="13" t="n">
        <f aca="false">IF(OR(K6="",ISERROR(K6)),"",K6-30)</f>
        <v>46234</v>
      </c>
      <c r="Q6" s="14" t="n">
        <f aca="true">IF(OR(K6="",ISERROR(K6)),"",K6-TODAY())</f>
        <v>98</v>
      </c>
      <c r="R6" s="12" t="s">
        <v>44</v>
      </c>
      <c r="S6" s="13" t="n">
        <v>46280</v>
      </c>
      <c r="T6" s="15" t="s">
        <v>30</v>
      </c>
      <c r="U6" s="12" t="s">
        <v>45</v>
      </c>
      <c r="V6" s="12" t="s">
        <v>46</v>
      </c>
      <c r="W6" s="13"/>
      <c r="X6" s="12" t="s">
        <v>47</v>
      </c>
    </row>
    <row r="7" customFormat="false" ht="31.5" hidden="false" customHeight="true" outlineLevel="0" collapsed="false">
      <c r="A7" s="6" t="s">
        <v>48</v>
      </c>
      <c r="B7" s="7" t="s">
        <v>49</v>
      </c>
      <c r="C7" s="7" t="s">
        <v>50</v>
      </c>
      <c r="D7" s="7" t="s">
        <v>29</v>
      </c>
      <c r="E7" s="7" t="s">
        <v>51</v>
      </c>
      <c r="F7" s="8" t="n">
        <v>45566</v>
      </c>
      <c r="G7" s="8" t="n">
        <v>46295</v>
      </c>
      <c r="H7" s="7" t="s">
        <v>31</v>
      </c>
      <c r="I7" s="6" t="s">
        <v>32</v>
      </c>
      <c r="J7" s="7" t="s">
        <v>52</v>
      </c>
      <c r="K7" s="8" t="n">
        <f aca="false">IF(G7="","",EDATE(G7,-2))</f>
        <v>46233</v>
      </c>
      <c r="L7" s="7" t="s">
        <v>53</v>
      </c>
      <c r="M7" s="7" t="s">
        <v>54</v>
      </c>
      <c r="N7" s="8" t="n">
        <f aca="false">IF(OR(K7="",ISERROR(K7)),"",K7-90)</f>
        <v>46143</v>
      </c>
      <c r="O7" s="8" t="n">
        <f aca="false">IF(OR(K7="",ISERROR(K7)),"",K7-60)</f>
        <v>46173</v>
      </c>
      <c r="P7" s="8" t="n">
        <f aca="false">IF(OR(K7="",ISERROR(K7)),"",K7-30)</f>
        <v>46203</v>
      </c>
      <c r="Q7" s="9" t="n">
        <f aca="true">IF(OR(K7="",ISERROR(K7)),"",K7-TODAY())</f>
        <v>67</v>
      </c>
      <c r="R7" s="7" t="s">
        <v>55</v>
      </c>
      <c r="S7" s="8" t="n">
        <v>46188</v>
      </c>
      <c r="T7" s="10" t="s">
        <v>51</v>
      </c>
      <c r="U7" s="7" t="s">
        <v>56</v>
      </c>
      <c r="V7" s="7" t="s">
        <v>57</v>
      </c>
      <c r="W7" s="8"/>
      <c r="X7" s="7" t="s">
        <v>58</v>
      </c>
    </row>
    <row r="8" customFormat="false" ht="31.5" hidden="false" customHeight="true" outlineLevel="0" collapsed="false">
      <c r="A8" s="11" t="s">
        <v>59</v>
      </c>
      <c r="B8" s="12" t="s">
        <v>60</v>
      </c>
      <c r="C8" s="12" t="s">
        <v>61</v>
      </c>
      <c r="D8" s="12" t="s">
        <v>62</v>
      </c>
      <c r="E8" s="12" t="s">
        <v>63</v>
      </c>
      <c r="F8" s="13" t="n">
        <v>46037</v>
      </c>
      <c r="G8" s="13" t="n">
        <v>46401</v>
      </c>
      <c r="H8" s="12" t="s">
        <v>64</v>
      </c>
      <c r="I8" s="11" t="s">
        <v>65</v>
      </c>
      <c r="J8" s="16" t="s">
        <v>65</v>
      </c>
      <c r="K8" s="13"/>
      <c r="L8" s="16" t="s">
        <v>65</v>
      </c>
      <c r="M8" s="12" t="s">
        <v>66</v>
      </c>
      <c r="N8" s="13" t="str">
        <f aca="false">IF(OR(K8="",ISERROR(K8)),"",K8-90)</f>
        <v/>
      </c>
      <c r="O8" s="13" t="str">
        <f aca="false">IF(OR(K8="",ISERROR(K8)),"",K8-60)</f>
        <v/>
      </c>
      <c r="P8" s="13" t="str">
        <f aca="false">IF(OR(K8="",ISERROR(K8)),"",K8-30)</f>
        <v/>
      </c>
      <c r="Q8" s="14" t="str">
        <f aca="true">IF(OR(K8="",ISERROR(K8)),"",K8-TODAY())</f>
        <v/>
      </c>
      <c r="R8" s="12" t="s">
        <v>67</v>
      </c>
      <c r="S8" s="13"/>
      <c r="T8" s="11"/>
      <c r="U8" s="16"/>
      <c r="V8" s="12"/>
      <c r="W8" s="13"/>
      <c r="X8" s="12" t="s">
        <v>68</v>
      </c>
    </row>
    <row r="9" customFormat="false" ht="31.5" hidden="false" customHeight="true" outlineLevel="0" collapsed="false">
      <c r="A9" s="6" t="s">
        <v>69</v>
      </c>
      <c r="B9" s="7" t="s">
        <v>70</v>
      </c>
      <c r="C9" s="7" t="s">
        <v>71</v>
      </c>
      <c r="D9" s="7" t="s">
        <v>72</v>
      </c>
      <c r="E9" s="7" t="s">
        <v>73</v>
      </c>
      <c r="F9" s="8" t="n">
        <v>45383</v>
      </c>
      <c r="G9" s="8" t="n">
        <v>46112</v>
      </c>
      <c r="H9" s="7" t="s">
        <v>31</v>
      </c>
      <c r="I9" s="6" t="s">
        <v>74</v>
      </c>
      <c r="J9" s="7" t="s">
        <v>75</v>
      </c>
      <c r="K9" s="8" t="n">
        <f aca="false">IF(G9="","",EDATE(G9,-6))</f>
        <v>45930</v>
      </c>
      <c r="L9" s="7" t="s">
        <v>34</v>
      </c>
      <c r="M9" s="7" t="s">
        <v>76</v>
      </c>
      <c r="N9" s="8" t="n">
        <f aca="false">IF(OR(K9="",ISERROR(K9)),"",K9-90)</f>
        <v>45840</v>
      </c>
      <c r="O9" s="8" t="n">
        <f aca="false">IF(OR(K9="",ISERROR(K9)),"",K9-60)</f>
        <v>45870</v>
      </c>
      <c r="P9" s="8" t="n">
        <f aca="false">IF(OR(K9="",ISERROR(K9)),"",K9-30)</f>
        <v>45900</v>
      </c>
      <c r="Q9" s="9" t="n">
        <f aca="true">IF(OR(K9="",ISERROR(K9)),"",K9-TODAY())</f>
        <v>-236</v>
      </c>
      <c r="R9" s="7" t="s">
        <v>77</v>
      </c>
      <c r="S9" s="8" t="n">
        <v>45920</v>
      </c>
      <c r="T9" s="10" t="s">
        <v>73</v>
      </c>
      <c r="U9" s="7" t="s">
        <v>56</v>
      </c>
      <c r="V9" s="7" t="s">
        <v>57</v>
      </c>
      <c r="W9" s="8" t="n">
        <v>45925</v>
      </c>
      <c r="X9" s="7" t="s">
        <v>78</v>
      </c>
    </row>
    <row r="10" customFormat="false" ht="27.75" hidden="false" customHeight="true" outlineLevel="0" collapsed="false">
      <c r="A10" s="11"/>
      <c r="B10" s="16"/>
      <c r="C10" s="16"/>
      <c r="D10" s="16"/>
      <c r="E10" s="16"/>
      <c r="F10" s="13"/>
      <c r="G10" s="13"/>
      <c r="H10" s="12"/>
      <c r="I10" s="11"/>
      <c r="J10" s="16"/>
      <c r="K10" s="13" t="str">
        <f aca="false">IF(G10="","",EDATE(G10,-3))</f>
        <v/>
      </c>
      <c r="L10" s="16"/>
      <c r="M10" s="16"/>
      <c r="N10" s="13" t="str">
        <f aca="false">IF(OR(K10="",ISERROR(K10)),"",K10-90)</f>
        <v/>
      </c>
      <c r="O10" s="13" t="str">
        <f aca="false">IF(OR(K10="",ISERROR(K10)),"",K10-60)</f>
        <v/>
      </c>
      <c r="P10" s="13" t="str">
        <f aca="false">IF(OR(K10="",ISERROR(K10)),"",K10-30)</f>
        <v/>
      </c>
      <c r="Q10" s="14" t="str">
        <f aca="true">IF(OR(K10="",ISERROR(K10)),"",K10-TODAY())</f>
        <v/>
      </c>
      <c r="R10" s="12"/>
      <c r="S10" s="13"/>
      <c r="T10" s="11"/>
      <c r="U10" s="16"/>
      <c r="V10" s="12"/>
      <c r="W10" s="13"/>
      <c r="X10" s="16"/>
    </row>
    <row r="11" customFormat="false" ht="27.75" hidden="false" customHeight="true" outlineLevel="0" collapsed="false">
      <c r="A11" s="6"/>
      <c r="B11" s="7"/>
      <c r="C11" s="7"/>
      <c r="D11" s="7"/>
      <c r="E11" s="7"/>
      <c r="F11" s="8"/>
      <c r="G11" s="8"/>
      <c r="H11" s="7"/>
      <c r="I11" s="6"/>
      <c r="J11" s="7"/>
      <c r="K11" s="8" t="str">
        <f aca="false">IF(G11="","",EDATE(G11,-3))</f>
        <v/>
      </c>
      <c r="L11" s="7"/>
      <c r="M11" s="7"/>
      <c r="N11" s="8" t="str">
        <f aca="false">IF(OR(K11="",ISERROR(K11)),"",K11-90)</f>
        <v/>
      </c>
      <c r="O11" s="8" t="str">
        <f aca="false">IF(OR(K11="",ISERROR(K11)),"",K11-60)</f>
        <v/>
      </c>
      <c r="P11" s="8" t="str">
        <f aca="false">IF(OR(K11="",ISERROR(K11)),"",K11-30)</f>
        <v/>
      </c>
      <c r="Q11" s="9" t="str">
        <f aca="true">IF(OR(K11="",ISERROR(K11)),"",K11-TODAY())</f>
        <v/>
      </c>
      <c r="R11" s="7"/>
      <c r="S11" s="8"/>
      <c r="T11" s="6"/>
      <c r="U11" s="7"/>
      <c r="V11" s="7"/>
      <c r="W11" s="8"/>
      <c r="X11" s="7"/>
    </row>
    <row r="12" customFormat="false" ht="27.75" hidden="false" customHeight="true" outlineLevel="0" collapsed="false">
      <c r="A12" s="11"/>
      <c r="B12" s="16"/>
      <c r="C12" s="16"/>
      <c r="D12" s="16"/>
      <c r="E12" s="16"/>
      <c r="F12" s="13"/>
      <c r="G12" s="13"/>
      <c r="H12" s="12"/>
      <c r="I12" s="11"/>
      <c r="J12" s="16"/>
      <c r="K12" s="13" t="str">
        <f aca="false">IF(G12="","",EDATE(G12,-3))</f>
        <v/>
      </c>
      <c r="L12" s="16"/>
      <c r="M12" s="16"/>
      <c r="N12" s="13" t="str">
        <f aca="false">IF(OR(K12="",ISERROR(K12)),"",K12-90)</f>
        <v/>
      </c>
      <c r="O12" s="13" t="str">
        <f aca="false">IF(OR(K12="",ISERROR(K12)),"",K12-60)</f>
        <v/>
      </c>
      <c r="P12" s="13" t="str">
        <f aca="false">IF(OR(K12="",ISERROR(K12)),"",K12-30)</f>
        <v/>
      </c>
      <c r="Q12" s="14" t="str">
        <f aca="true">IF(OR(K12="",ISERROR(K12)),"",K12-TODAY())</f>
        <v/>
      </c>
      <c r="R12" s="12"/>
      <c r="S12" s="13"/>
      <c r="T12" s="11"/>
      <c r="U12" s="16"/>
      <c r="V12" s="12"/>
      <c r="W12" s="13"/>
      <c r="X12" s="16"/>
    </row>
    <row r="13" customFormat="false" ht="27.75" hidden="false" customHeight="true" outlineLevel="0" collapsed="false">
      <c r="A13" s="6"/>
      <c r="B13" s="7"/>
      <c r="C13" s="7"/>
      <c r="D13" s="7"/>
      <c r="E13" s="7"/>
      <c r="F13" s="8"/>
      <c r="G13" s="8"/>
      <c r="H13" s="7"/>
      <c r="I13" s="6"/>
      <c r="J13" s="7"/>
      <c r="K13" s="8" t="str">
        <f aca="false">IF(G13="","",EDATE(G13,-3))</f>
        <v/>
      </c>
      <c r="L13" s="7"/>
      <c r="M13" s="7"/>
      <c r="N13" s="8" t="str">
        <f aca="false">IF(OR(K13="",ISERROR(K13)),"",K13-90)</f>
        <v/>
      </c>
      <c r="O13" s="8" t="str">
        <f aca="false">IF(OR(K13="",ISERROR(K13)),"",K13-60)</f>
        <v/>
      </c>
      <c r="P13" s="8" t="str">
        <f aca="false">IF(OR(K13="",ISERROR(K13)),"",K13-30)</f>
        <v/>
      </c>
      <c r="Q13" s="9" t="str">
        <f aca="true">IF(OR(K13="",ISERROR(K13)),"",K13-TODAY())</f>
        <v/>
      </c>
      <c r="R13" s="7"/>
      <c r="S13" s="8"/>
      <c r="T13" s="6"/>
      <c r="U13" s="7"/>
      <c r="V13" s="7"/>
      <c r="W13" s="8"/>
      <c r="X13" s="7"/>
    </row>
    <row r="14" customFormat="false" ht="27.75" hidden="false" customHeight="true" outlineLevel="0" collapsed="false">
      <c r="A14" s="11"/>
      <c r="B14" s="16"/>
      <c r="C14" s="16"/>
      <c r="D14" s="16"/>
      <c r="E14" s="16"/>
      <c r="F14" s="13"/>
      <c r="G14" s="13"/>
      <c r="H14" s="12"/>
      <c r="I14" s="11"/>
      <c r="J14" s="16"/>
      <c r="K14" s="13" t="str">
        <f aca="false">IF(G14="","",EDATE(G14,-3))</f>
        <v/>
      </c>
      <c r="L14" s="16"/>
      <c r="M14" s="16"/>
      <c r="N14" s="13" t="str">
        <f aca="false">IF(OR(K14="",ISERROR(K14)),"",K14-90)</f>
        <v/>
      </c>
      <c r="O14" s="13" t="str">
        <f aca="false">IF(OR(K14="",ISERROR(K14)),"",K14-60)</f>
        <v/>
      </c>
      <c r="P14" s="13" t="str">
        <f aca="false">IF(OR(K14="",ISERROR(K14)),"",K14-30)</f>
        <v/>
      </c>
      <c r="Q14" s="14" t="str">
        <f aca="true">IF(OR(K14="",ISERROR(K14)),"",K14-TODAY())</f>
        <v/>
      </c>
      <c r="R14" s="12"/>
      <c r="S14" s="13"/>
      <c r="T14" s="11"/>
      <c r="U14" s="16"/>
      <c r="V14" s="12"/>
      <c r="W14" s="13"/>
      <c r="X14" s="16"/>
    </row>
    <row r="15" customFormat="false" ht="27.75" hidden="false" customHeight="true" outlineLevel="0" collapsed="false">
      <c r="A15" s="6"/>
      <c r="B15" s="7"/>
      <c r="C15" s="7"/>
      <c r="D15" s="7"/>
      <c r="E15" s="7"/>
      <c r="F15" s="8"/>
      <c r="G15" s="8"/>
      <c r="H15" s="7"/>
      <c r="I15" s="6"/>
      <c r="J15" s="7"/>
      <c r="K15" s="8" t="str">
        <f aca="false">IF(G15="","",EDATE(G15,-3))</f>
        <v/>
      </c>
      <c r="L15" s="7"/>
      <c r="M15" s="7"/>
      <c r="N15" s="8" t="str">
        <f aca="false">IF(OR(K15="",ISERROR(K15)),"",K15-90)</f>
        <v/>
      </c>
      <c r="O15" s="8" t="str">
        <f aca="false">IF(OR(K15="",ISERROR(K15)),"",K15-60)</f>
        <v/>
      </c>
      <c r="P15" s="8" t="str">
        <f aca="false">IF(OR(K15="",ISERROR(K15)),"",K15-30)</f>
        <v/>
      </c>
      <c r="Q15" s="9" t="str">
        <f aca="true">IF(OR(K15="",ISERROR(K15)),"",K15-TODAY())</f>
        <v/>
      </c>
      <c r="R15" s="7"/>
      <c r="S15" s="8"/>
      <c r="T15" s="6"/>
      <c r="U15" s="7"/>
      <c r="V15" s="7"/>
      <c r="W15" s="8"/>
      <c r="X15" s="7"/>
    </row>
    <row r="16" customFormat="false" ht="27.75" hidden="false" customHeight="true" outlineLevel="0" collapsed="false">
      <c r="A16" s="11"/>
      <c r="B16" s="16"/>
      <c r="C16" s="16"/>
      <c r="D16" s="16"/>
      <c r="E16" s="16"/>
      <c r="F16" s="13"/>
      <c r="G16" s="13"/>
      <c r="H16" s="12"/>
      <c r="I16" s="11"/>
      <c r="J16" s="16"/>
      <c r="K16" s="13" t="str">
        <f aca="false">IF(G16="","",EDATE(G16,-3))</f>
        <v/>
      </c>
      <c r="L16" s="16"/>
      <c r="M16" s="16"/>
      <c r="N16" s="13" t="str">
        <f aca="false">IF(OR(K16="",ISERROR(K16)),"",K16-90)</f>
        <v/>
      </c>
      <c r="O16" s="13" t="str">
        <f aca="false">IF(OR(K16="",ISERROR(K16)),"",K16-60)</f>
        <v/>
      </c>
      <c r="P16" s="13" t="str">
        <f aca="false">IF(OR(K16="",ISERROR(K16)),"",K16-30)</f>
        <v/>
      </c>
      <c r="Q16" s="14" t="str">
        <f aca="true">IF(OR(K16="",ISERROR(K16)),"",K16-TODAY())</f>
        <v/>
      </c>
      <c r="R16" s="12"/>
      <c r="S16" s="13"/>
      <c r="T16" s="11"/>
      <c r="U16" s="16"/>
      <c r="V16" s="12"/>
      <c r="W16" s="13"/>
      <c r="X16" s="16"/>
    </row>
    <row r="17" customFormat="false" ht="27.75" hidden="false" customHeight="true" outlineLevel="0" collapsed="false">
      <c r="A17" s="6"/>
      <c r="B17" s="7"/>
      <c r="C17" s="7"/>
      <c r="D17" s="7"/>
      <c r="E17" s="7"/>
      <c r="F17" s="8"/>
      <c r="G17" s="8"/>
      <c r="H17" s="7"/>
      <c r="I17" s="6"/>
      <c r="J17" s="7"/>
      <c r="K17" s="8" t="str">
        <f aca="false">IF(G17="","",EDATE(G17,-3))</f>
        <v/>
      </c>
      <c r="L17" s="7"/>
      <c r="M17" s="7"/>
      <c r="N17" s="8" t="str">
        <f aca="false">IF(OR(K17="",ISERROR(K17)),"",K17-90)</f>
        <v/>
      </c>
      <c r="O17" s="8" t="str">
        <f aca="false">IF(OR(K17="",ISERROR(K17)),"",K17-60)</f>
        <v/>
      </c>
      <c r="P17" s="8" t="str">
        <f aca="false">IF(OR(K17="",ISERROR(K17)),"",K17-30)</f>
        <v/>
      </c>
      <c r="Q17" s="9" t="str">
        <f aca="true">IF(OR(K17="",ISERROR(K17)),"",K17-TODAY())</f>
        <v/>
      </c>
      <c r="R17" s="7"/>
      <c r="S17" s="8"/>
      <c r="T17" s="6"/>
      <c r="U17" s="7"/>
      <c r="V17" s="7"/>
      <c r="W17" s="8"/>
      <c r="X17" s="7"/>
    </row>
    <row r="18" customFormat="false" ht="27.75" hidden="false" customHeight="true" outlineLevel="0" collapsed="false">
      <c r="A18" s="11"/>
      <c r="B18" s="16"/>
      <c r="C18" s="16"/>
      <c r="D18" s="16"/>
      <c r="E18" s="16"/>
      <c r="F18" s="13"/>
      <c r="G18" s="13"/>
      <c r="H18" s="12"/>
      <c r="I18" s="11"/>
      <c r="J18" s="16"/>
      <c r="K18" s="13" t="str">
        <f aca="false">IF(G18="","",EDATE(G18,-3))</f>
        <v/>
      </c>
      <c r="L18" s="16"/>
      <c r="M18" s="16"/>
      <c r="N18" s="13" t="str">
        <f aca="false">IF(OR(K18="",ISERROR(K18)),"",K18-90)</f>
        <v/>
      </c>
      <c r="O18" s="13" t="str">
        <f aca="false">IF(OR(K18="",ISERROR(K18)),"",K18-60)</f>
        <v/>
      </c>
      <c r="P18" s="13" t="str">
        <f aca="false">IF(OR(K18="",ISERROR(K18)),"",K18-30)</f>
        <v/>
      </c>
      <c r="Q18" s="14" t="str">
        <f aca="true">IF(OR(K18="",ISERROR(K18)),"",K18-TODAY())</f>
        <v/>
      </c>
      <c r="R18" s="12"/>
      <c r="S18" s="13"/>
      <c r="T18" s="11"/>
      <c r="U18" s="16"/>
      <c r="V18" s="12"/>
      <c r="W18" s="13"/>
      <c r="X18" s="16"/>
    </row>
    <row r="19" customFormat="false" ht="27.75" hidden="false" customHeight="true" outlineLevel="0" collapsed="false">
      <c r="A19" s="6"/>
      <c r="B19" s="7"/>
      <c r="C19" s="7"/>
      <c r="D19" s="7"/>
      <c r="E19" s="7"/>
      <c r="F19" s="8"/>
      <c r="G19" s="8"/>
      <c r="H19" s="7"/>
      <c r="I19" s="6"/>
      <c r="J19" s="7"/>
      <c r="K19" s="8" t="str">
        <f aca="false">IF(G19="","",EDATE(G19,-3))</f>
        <v/>
      </c>
      <c r="L19" s="7"/>
      <c r="M19" s="7"/>
      <c r="N19" s="8" t="str">
        <f aca="false">IF(OR(K19="",ISERROR(K19)),"",K19-90)</f>
        <v/>
      </c>
      <c r="O19" s="8" t="str">
        <f aca="false">IF(OR(K19="",ISERROR(K19)),"",K19-60)</f>
        <v/>
      </c>
      <c r="P19" s="8" t="str">
        <f aca="false">IF(OR(K19="",ISERROR(K19)),"",K19-30)</f>
        <v/>
      </c>
      <c r="Q19" s="9" t="str">
        <f aca="true">IF(OR(K19="",ISERROR(K19)),"",K19-TODAY())</f>
        <v/>
      </c>
      <c r="R19" s="7"/>
      <c r="S19" s="8"/>
      <c r="T19" s="6"/>
      <c r="U19" s="7"/>
      <c r="V19" s="7"/>
      <c r="W19" s="8"/>
      <c r="X19" s="7"/>
    </row>
    <row r="20" customFormat="false" ht="27.75" hidden="false" customHeight="true" outlineLevel="0" collapsed="false">
      <c r="A20" s="11"/>
      <c r="B20" s="16"/>
      <c r="C20" s="16"/>
      <c r="D20" s="16"/>
      <c r="E20" s="16"/>
      <c r="F20" s="13"/>
      <c r="G20" s="13"/>
      <c r="H20" s="12"/>
      <c r="I20" s="11"/>
      <c r="J20" s="16"/>
      <c r="K20" s="13" t="str">
        <f aca="false">IF(G20="","",EDATE(G20,-3))</f>
        <v/>
      </c>
      <c r="L20" s="16"/>
      <c r="M20" s="16"/>
      <c r="N20" s="13" t="str">
        <f aca="false">IF(OR(K20="",ISERROR(K20)),"",K20-90)</f>
        <v/>
      </c>
      <c r="O20" s="13" t="str">
        <f aca="false">IF(OR(K20="",ISERROR(K20)),"",K20-60)</f>
        <v/>
      </c>
      <c r="P20" s="13" t="str">
        <f aca="false">IF(OR(K20="",ISERROR(K20)),"",K20-30)</f>
        <v/>
      </c>
      <c r="Q20" s="14" t="str">
        <f aca="true">IF(OR(K20="",ISERROR(K20)),"",K20-TODAY())</f>
        <v/>
      </c>
      <c r="R20" s="12"/>
      <c r="S20" s="13"/>
      <c r="T20" s="11"/>
      <c r="U20" s="16"/>
      <c r="V20" s="12"/>
      <c r="W20" s="13"/>
      <c r="X20" s="16"/>
    </row>
    <row r="21" customFormat="false" ht="27.75" hidden="false" customHeight="true" outlineLevel="0" collapsed="false">
      <c r="A21" s="6"/>
      <c r="B21" s="7"/>
      <c r="C21" s="7"/>
      <c r="D21" s="7"/>
      <c r="E21" s="7"/>
      <c r="F21" s="8"/>
      <c r="G21" s="8"/>
      <c r="H21" s="7"/>
      <c r="I21" s="6"/>
      <c r="J21" s="7"/>
      <c r="K21" s="8" t="str">
        <f aca="false">IF(G21="","",EDATE(G21,-3))</f>
        <v/>
      </c>
      <c r="L21" s="7"/>
      <c r="M21" s="7"/>
      <c r="N21" s="8" t="str">
        <f aca="false">IF(OR(K21="",ISERROR(K21)),"",K21-90)</f>
        <v/>
      </c>
      <c r="O21" s="8" t="str">
        <f aca="false">IF(OR(K21="",ISERROR(K21)),"",K21-60)</f>
        <v/>
      </c>
      <c r="P21" s="8" t="str">
        <f aca="false">IF(OR(K21="",ISERROR(K21)),"",K21-30)</f>
        <v/>
      </c>
      <c r="Q21" s="9" t="str">
        <f aca="true">IF(OR(K21="",ISERROR(K21)),"",K21-TODAY())</f>
        <v/>
      </c>
      <c r="R21" s="7"/>
      <c r="S21" s="8"/>
      <c r="T21" s="6"/>
      <c r="U21" s="7"/>
      <c r="V21" s="7"/>
      <c r="W21" s="8"/>
      <c r="X21" s="7"/>
    </row>
    <row r="22" customFormat="false" ht="27.75" hidden="false" customHeight="true" outlineLevel="0" collapsed="false">
      <c r="A22" s="11"/>
      <c r="B22" s="16"/>
      <c r="C22" s="16"/>
      <c r="D22" s="16"/>
      <c r="E22" s="16"/>
      <c r="F22" s="13"/>
      <c r="G22" s="13"/>
      <c r="H22" s="12"/>
      <c r="I22" s="11"/>
      <c r="J22" s="16"/>
      <c r="K22" s="13" t="str">
        <f aca="false">IF(G22="","",EDATE(G22,-3))</f>
        <v/>
      </c>
      <c r="L22" s="16"/>
      <c r="M22" s="16"/>
      <c r="N22" s="13" t="str">
        <f aca="false">IF(OR(K22="",ISERROR(K22)),"",K22-90)</f>
        <v/>
      </c>
      <c r="O22" s="13" t="str">
        <f aca="false">IF(OR(K22="",ISERROR(K22)),"",K22-60)</f>
        <v/>
      </c>
      <c r="P22" s="13" t="str">
        <f aca="false">IF(OR(K22="",ISERROR(K22)),"",K22-30)</f>
        <v/>
      </c>
      <c r="Q22" s="14" t="str">
        <f aca="true">IF(OR(K22="",ISERROR(K22)),"",K22-TODAY())</f>
        <v/>
      </c>
      <c r="R22" s="12"/>
      <c r="S22" s="13"/>
      <c r="T22" s="11"/>
      <c r="U22" s="16"/>
      <c r="V22" s="12"/>
      <c r="W22" s="13"/>
      <c r="X22" s="16"/>
    </row>
    <row r="23" customFormat="false" ht="27.75" hidden="false" customHeight="true" outlineLevel="0" collapsed="false">
      <c r="A23" s="6"/>
      <c r="B23" s="7"/>
      <c r="C23" s="7"/>
      <c r="D23" s="7"/>
      <c r="E23" s="7"/>
      <c r="F23" s="8"/>
      <c r="G23" s="8"/>
      <c r="H23" s="7"/>
      <c r="I23" s="6"/>
      <c r="J23" s="7"/>
      <c r="K23" s="8" t="str">
        <f aca="false">IF(G23="","",EDATE(G23,-3))</f>
        <v/>
      </c>
      <c r="L23" s="7"/>
      <c r="M23" s="7"/>
      <c r="N23" s="8" t="str">
        <f aca="false">IF(OR(K23="",ISERROR(K23)),"",K23-90)</f>
        <v/>
      </c>
      <c r="O23" s="8" t="str">
        <f aca="false">IF(OR(K23="",ISERROR(K23)),"",K23-60)</f>
        <v/>
      </c>
      <c r="P23" s="8" t="str">
        <f aca="false">IF(OR(K23="",ISERROR(K23)),"",K23-30)</f>
        <v/>
      </c>
      <c r="Q23" s="9" t="str">
        <f aca="true">IF(OR(K23="",ISERROR(K23)),"",K23-TODAY())</f>
        <v/>
      </c>
      <c r="R23" s="7"/>
      <c r="S23" s="8"/>
      <c r="T23" s="6"/>
      <c r="U23" s="7"/>
      <c r="V23" s="7"/>
      <c r="W23" s="8"/>
      <c r="X23" s="7"/>
    </row>
    <row r="24" customFormat="false" ht="27.75" hidden="false" customHeight="true" outlineLevel="0" collapsed="false">
      <c r="A24" s="11"/>
      <c r="B24" s="16"/>
      <c r="C24" s="16"/>
      <c r="D24" s="16"/>
      <c r="E24" s="16"/>
      <c r="F24" s="13"/>
      <c r="G24" s="13"/>
      <c r="H24" s="12"/>
      <c r="I24" s="11"/>
      <c r="J24" s="16"/>
      <c r="K24" s="13" t="str">
        <f aca="false">IF(G24="","",EDATE(G24,-3))</f>
        <v/>
      </c>
      <c r="L24" s="16"/>
      <c r="M24" s="16"/>
      <c r="N24" s="13" t="str">
        <f aca="false">IF(OR(K24="",ISERROR(K24)),"",K24-90)</f>
        <v/>
      </c>
      <c r="O24" s="13" t="str">
        <f aca="false">IF(OR(K24="",ISERROR(K24)),"",K24-60)</f>
        <v/>
      </c>
      <c r="P24" s="13" t="str">
        <f aca="false">IF(OR(K24="",ISERROR(K24)),"",K24-30)</f>
        <v/>
      </c>
      <c r="Q24" s="14" t="str">
        <f aca="true">IF(OR(K24="",ISERROR(K24)),"",K24-TODAY())</f>
        <v/>
      </c>
      <c r="R24" s="12"/>
      <c r="S24" s="13"/>
      <c r="T24" s="11"/>
      <c r="U24" s="16"/>
      <c r="V24" s="12"/>
      <c r="W24" s="13"/>
      <c r="X24" s="16"/>
    </row>
    <row r="25" customFormat="false" ht="27.75" hidden="false" customHeight="true" outlineLevel="0" collapsed="false">
      <c r="A25" s="6"/>
      <c r="B25" s="7"/>
      <c r="C25" s="7"/>
      <c r="D25" s="7"/>
      <c r="E25" s="7"/>
      <c r="F25" s="8"/>
      <c r="G25" s="8"/>
      <c r="H25" s="7"/>
      <c r="I25" s="6"/>
      <c r="J25" s="7"/>
      <c r="K25" s="8" t="str">
        <f aca="false">IF(G25="","",EDATE(G25,-3))</f>
        <v/>
      </c>
      <c r="L25" s="7"/>
      <c r="M25" s="7"/>
      <c r="N25" s="8" t="str">
        <f aca="false">IF(OR(K25="",ISERROR(K25)),"",K25-90)</f>
        <v/>
      </c>
      <c r="O25" s="8" t="str">
        <f aca="false">IF(OR(K25="",ISERROR(K25)),"",K25-60)</f>
        <v/>
      </c>
      <c r="P25" s="8" t="str">
        <f aca="false">IF(OR(K25="",ISERROR(K25)),"",K25-30)</f>
        <v/>
      </c>
      <c r="Q25" s="9" t="str">
        <f aca="true">IF(OR(K25="",ISERROR(K25)),"",K25-TODAY())</f>
        <v/>
      </c>
      <c r="R25" s="7"/>
      <c r="S25" s="8"/>
      <c r="T25" s="6"/>
      <c r="U25" s="7"/>
      <c r="V25" s="7"/>
      <c r="W25" s="8"/>
      <c r="X25" s="7"/>
    </row>
    <row r="26" customFormat="false" ht="27.75" hidden="false" customHeight="true" outlineLevel="0" collapsed="false">
      <c r="A26" s="11"/>
      <c r="B26" s="16"/>
      <c r="C26" s="16"/>
      <c r="D26" s="16"/>
      <c r="E26" s="16"/>
      <c r="F26" s="13"/>
      <c r="G26" s="13"/>
      <c r="H26" s="12"/>
      <c r="I26" s="11"/>
      <c r="J26" s="16"/>
      <c r="K26" s="13" t="str">
        <f aca="false">IF(G26="","",EDATE(G26,-3))</f>
        <v/>
      </c>
      <c r="L26" s="16"/>
      <c r="M26" s="16"/>
      <c r="N26" s="13" t="str">
        <f aca="false">IF(OR(K26="",ISERROR(K26)),"",K26-90)</f>
        <v/>
      </c>
      <c r="O26" s="13" t="str">
        <f aca="false">IF(OR(K26="",ISERROR(K26)),"",K26-60)</f>
        <v/>
      </c>
      <c r="P26" s="13" t="str">
        <f aca="false">IF(OR(K26="",ISERROR(K26)),"",K26-30)</f>
        <v/>
      </c>
      <c r="Q26" s="14" t="str">
        <f aca="true">IF(OR(K26="",ISERROR(K26)),"",K26-TODAY())</f>
        <v/>
      </c>
      <c r="R26" s="12"/>
      <c r="S26" s="13"/>
      <c r="T26" s="11"/>
      <c r="U26" s="16"/>
      <c r="V26" s="12"/>
      <c r="W26" s="13"/>
      <c r="X26" s="16"/>
    </row>
    <row r="27" customFormat="false" ht="27.75" hidden="false" customHeight="true" outlineLevel="0" collapsed="false">
      <c r="A27" s="6"/>
      <c r="B27" s="7"/>
      <c r="C27" s="7"/>
      <c r="D27" s="7"/>
      <c r="E27" s="7"/>
      <c r="F27" s="8"/>
      <c r="G27" s="8"/>
      <c r="H27" s="7"/>
      <c r="I27" s="6"/>
      <c r="J27" s="7"/>
      <c r="K27" s="8" t="str">
        <f aca="false">IF(G27="","",EDATE(G27,-3))</f>
        <v/>
      </c>
      <c r="L27" s="7"/>
      <c r="M27" s="7"/>
      <c r="N27" s="8" t="str">
        <f aca="false">IF(OR(K27="",ISERROR(K27)),"",K27-90)</f>
        <v/>
      </c>
      <c r="O27" s="8" t="str">
        <f aca="false">IF(OR(K27="",ISERROR(K27)),"",K27-60)</f>
        <v/>
      </c>
      <c r="P27" s="8" t="str">
        <f aca="false">IF(OR(K27="",ISERROR(K27)),"",K27-30)</f>
        <v/>
      </c>
      <c r="Q27" s="9" t="str">
        <f aca="true">IF(OR(K27="",ISERROR(K27)),"",K27-TODAY())</f>
        <v/>
      </c>
      <c r="R27" s="7"/>
      <c r="S27" s="8"/>
      <c r="T27" s="6"/>
      <c r="U27" s="7"/>
      <c r="V27" s="7"/>
      <c r="W27" s="8"/>
      <c r="X27" s="7"/>
    </row>
    <row r="28" customFormat="false" ht="27.75" hidden="false" customHeight="true" outlineLevel="0" collapsed="false">
      <c r="A28" s="11"/>
      <c r="B28" s="16"/>
      <c r="C28" s="16"/>
      <c r="D28" s="16"/>
      <c r="E28" s="16"/>
      <c r="F28" s="13"/>
      <c r="G28" s="13"/>
      <c r="H28" s="12"/>
      <c r="I28" s="11"/>
      <c r="J28" s="16"/>
      <c r="K28" s="13" t="str">
        <f aca="false">IF(G28="","",EDATE(G28,-3))</f>
        <v/>
      </c>
      <c r="L28" s="16"/>
      <c r="M28" s="16"/>
      <c r="N28" s="13" t="str">
        <f aca="false">IF(OR(K28="",ISERROR(K28)),"",K28-90)</f>
        <v/>
      </c>
      <c r="O28" s="13" t="str">
        <f aca="false">IF(OR(K28="",ISERROR(K28)),"",K28-60)</f>
        <v/>
      </c>
      <c r="P28" s="13" t="str">
        <f aca="false">IF(OR(K28="",ISERROR(K28)),"",K28-30)</f>
        <v/>
      </c>
      <c r="Q28" s="14" t="str">
        <f aca="true">IF(OR(K28="",ISERROR(K28)),"",K28-TODAY())</f>
        <v/>
      </c>
      <c r="R28" s="12"/>
      <c r="S28" s="13"/>
      <c r="T28" s="11"/>
      <c r="U28" s="16"/>
      <c r="V28" s="12"/>
      <c r="W28" s="13"/>
      <c r="X28" s="16"/>
    </row>
    <row r="29" customFormat="false" ht="27.75" hidden="false" customHeight="true" outlineLevel="0" collapsed="false">
      <c r="A29" s="6"/>
      <c r="B29" s="7"/>
      <c r="C29" s="7"/>
      <c r="D29" s="7"/>
      <c r="E29" s="7"/>
      <c r="F29" s="8"/>
      <c r="G29" s="8"/>
      <c r="H29" s="7"/>
      <c r="I29" s="6"/>
      <c r="J29" s="7"/>
      <c r="K29" s="8" t="str">
        <f aca="false">IF(G29="","",EDATE(G29,-3))</f>
        <v/>
      </c>
      <c r="L29" s="7"/>
      <c r="M29" s="7"/>
      <c r="N29" s="8" t="str">
        <f aca="false">IF(OR(K29="",ISERROR(K29)),"",K29-90)</f>
        <v/>
      </c>
      <c r="O29" s="8" t="str">
        <f aca="false">IF(OR(K29="",ISERROR(K29)),"",K29-60)</f>
        <v/>
      </c>
      <c r="P29" s="8" t="str">
        <f aca="false">IF(OR(K29="",ISERROR(K29)),"",K29-30)</f>
        <v/>
      </c>
      <c r="Q29" s="9" t="str">
        <f aca="true">IF(OR(K29="",ISERROR(K29)),"",K29-TODAY())</f>
        <v/>
      </c>
      <c r="R29" s="7"/>
      <c r="S29" s="8"/>
      <c r="T29" s="6"/>
      <c r="U29" s="7"/>
      <c r="V29" s="7"/>
      <c r="W29" s="8"/>
      <c r="X29" s="7"/>
    </row>
    <row r="30" customFormat="false" ht="27.75" hidden="false" customHeight="true" outlineLevel="0" collapsed="false">
      <c r="A30" s="11"/>
      <c r="B30" s="16"/>
      <c r="C30" s="16"/>
      <c r="D30" s="16"/>
      <c r="E30" s="16"/>
      <c r="F30" s="13"/>
      <c r="G30" s="13"/>
      <c r="H30" s="12"/>
      <c r="I30" s="11"/>
      <c r="J30" s="16"/>
      <c r="K30" s="13" t="str">
        <f aca="false">IF(G30="","",EDATE(G30,-3))</f>
        <v/>
      </c>
      <c r="L30" s="16"/>
      <c r="M30" s="16"/>
      <c r="N30" s="13" t="str">
        <f aca="false">IF(OR(K30="",ISERROR(K30)),"",K30-90)</f>
        <v/>
      </c>
      <c r="O30" s="13" t="str">
        <f aca="false">IF(OR(K30="",ISERROR(K30)),"",K30-60)</f>
        <v/>
      </c>
      <c r="P30" s="13" t="str">
        <f aca="false">IF(OR(K30="",ISERROR(K30)),"",K30-30)</f>
        <v/>
      </c>
      <c r="Q30" s="14" t="str">
        <f aca="true">IF(OR(K30="",ISERROR(K30)),"",K30-TODAY())</f>
        <v/>
      </c>
      <c r="R30" s="12"/>
      <c r="S30" s="13"/>
      <c r="T30" s="11"/>
      <c r="U30" s="16"/>
      <c r="V30" s="12"/>
      <c r="W30" s="13"/>
      <c r="X30" s="16"/>
    </row>
  </sheetData>
  <mergeCells count="2">
    <mergeCell ref="A1:X1"/>
    <mergeCell ref="A2:X2"/>
  </mergeCells>
  <conditionalFormatting sqref="Q5:Q30">
    <cfRule type="cellIs" priority="2" operator="lessThan" aboveAverage="0" equalAverage="0" bottom="0" percent="0" rank="0" text="" dxfId="0">
      <formula>0</formula>
    </cfRule>
    <cfRule type="expression" priority="3" aboveAverage="0" equalAverage="0" bottom="0" percent="0" rank="0" text="" dxfId="1">
      <formula>AND(Q5&gt;=0,Q5&lt;=30)</formula>
    </cfRule>
    <cfRule type="expression" priority="4" aboveAverage="0" equalAverage="0" bottom="0" percent="0" rank="0" text="" dxfId="2">
      <formula>AND(Q5&gt;30,Q5&lt;=60)</formula>
    </cfRule>
    <cfRule type="expression" priority="5" aboveAverage="0" equalAverage="0" bottom="0" percent="0" rank="0" text="" dxfId="3">
      <formula>AND(Q5&gt;60,Q5&lt;=90)</formula>
    </cfRule>
  </conditionalFormatting>
  <conditionalFormatting sqref="R5:R30">
    <cfRule type="cellIs" priority="6" operator="equal" aboveAverage="0" equalAverage="0" bottom="0" percent="0" rank="0" text="" dxfId="4">
      <formula>"完了"</formula>
    </cfRule>
    <cfRule type="cellIs" priority="7" operator="equal" aboveAverage="0" equalAverage="0" bottom="0" percent="0" rank="0" text="" dxfId="5">
      <formula>"通知済"</formula>
    </cfRule>
    <cfRule type="cellIs" priority="8" operator="equal" aboveAverage="0" equalAverage="0" bottom="0" percent="0" rank="0" text="" dxfId="6">
      <formula>"通知準備中"</formula>
    </cfRule>
    <cfRule type="cellIs" priority="9" operator="equal" aboveAverage="0" equalAverage="0" bottom="0" percent="0" rank="0" text="" dxfId="0">
      <formula>"未確認"</formula>
    </cfRule>
  </conditionalFormatting>
  <dataValidations count="4">
    <dataValidation allowBlank="true" errorStyle="stop" operator="between" showDropDown="false" showErrorMessage="false" showInputMessage="false" sqref="H5:H30" type="list">
      <formula1>ステータス一覧!$A$3:$A$6</formula1>
      <formula2>0</formula2>
    </dataValidation>
    <dataValidation allowBlank="true" errorStyle="stop" operator="between" showDropDown="false" showErrorMessage="false" showInputMessage="false" sqref="L5:L30" type="list">
      <formula1>ステータス一覧!$B$3:$B$7</formula1>
      <formula2>0</formula2>
    </dataValidation>
    <dataValidation allowBlank="true" errorStyle="stop" operator="between" showDropDown="false" showErrorMessage="false" showInputMessage="false" sqref="R5:R30" type="list">
      <formula1>ステータス一覧!$C$3:$C$12</formula1>
      <formula2>0</formula2>
    </dataValidation>
    <dataValidation allowBlank="true" errorStyle="stop" operator="between" showDropDown="false" showErrorMessage="false" showInputMessage="false" sqref="V5:V30" type="list">
      <formula1>ステータス一覧!$D$3:$D$6</formula1>
      <formula2>0</formula2>
    </dataValidation>
  </dataValidations>
  <printOptions headings="false" gridLines="false" gridLinesSet="true" horizontalCentered="true" verticalCentered="false"/>
  <pageMargins left="0.75" right="0.75" top="1" bottom="1" header="0.511811023622047" footer="0.511811023622047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4" min="3" style="1" width="13"/>
    <col collapsed="false" customWidth="true" hidden="false" outlineLevel="0" max="5" min="5" style="1" width="12"/>
    <col collapsed="false" customWidth="true" hidden="false" outlineLevel="0" max="6" min="6" style="1" width="16"/>
    <col collapsed="false" customWidth="true" hidden="false" outlineLevel="0" max="9" min="7" style="1" width="13"/>
    <col collapsed="false" customWidth="true" hidden="false" outlineLevel="0" max="10" min="10" style="1" width="16"/>
    <col collapsed="false" customWidth="true" hidden="false" outlineLevel="0" max="11" min="11" style="1" width="18"/>
    <col collapsed="false" customWidth="true" hidden="false" outlineLevel="0" max="12" min="12" style="1" width="24"/>
    <col collapsed="false" customWidth="true" hidden="false" outlineLevel="0" max="13" min="13" style="1" width="14"/>
    <col collapsed="false" customWidth="true" hidden="false" outlineLevel="0" max="14" min="14" style="1" width="11"/>
    <col collapsed="false" customWidth="true" hidden="false" outlineLevel="0" max="15" min="15" style="1" width="22"/>
  </cols>
  <sheetData>
    <row r="1" customFormat="false" ht="31.5" hidden="false" customHeight="true" outlineLevel="0" collapsed="false">
      <c r="A1" s="17" t="s">
        <v>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customFormat="false" ht="30" hidden="false" customHeight="true" outlineLevel="0" collapsed="false">
      <c r="A2" s="3" t="s">
        <v>80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customFormat="false" ht="36" hidden="false" customHeight="true" outlineLevel="0" collapsed="false">
      <c r="A4" s="4" t="s">
        <v>2</v>
      </c>
      <c r="B4" s="4" t="s">
        <v>3</v>
      </c>
      <c r="C4" s="5" t="s">
        <v>15</v>
      </c>
      <c r="D4" s="4" t="s">
        <v>81</v>
      </c>
      <c r="E4" s="4" t="s">
        <v>82</v>
      </c>
      <c r="F4" s="4" t="s">
        <v>83</v>
      </c>
      <c r="G4" s="4" t="s">
        <v>84</v>
      </c>
      <c r="H4" s="4" t="s">
        <v>85</v>
      </c>
      <c r="I4" s="4" t="s">
        <v>86</v>
      </c>
      <c r="J4" s="4" t="s">
        <v>87</v>
      </c>
      <c r="K4" s="4" t="s">
        <v>45</v>
      </c>
      <c r="L4" s="4" t="s">
        <v>88</v>
      </c>
      <c r="M4" s="4" t="s">
        <v>89</v>
      </c>
      <c r="N4" s="4" t="s">
        <v>90</v>
      </c>
      <c r="O4" s="4" t="s">
        <v>91</v>
      </c>
    </row>
    <row r="5" customFormat="false" ht="30" hidden="false" customHeight="true" outlineLevel="0" collapsed="false">
      <c r="A5" s="18" t="s">
        <v>26</v>
      </c>
      <c r="B5" s="18" t="str">
        <f aca="false">IFERROR(VLOOKUP(A5,更新確認一覧!$A$5:$B$30,2,FALSE()),"")</f>
        <v>システム保守契約</v>
      </c>
      <c r="C5" s="19" t="n">
        <f aca="false">IFERROR(VLOOKUP(A5,更新確認一覧!$A$5:$N$30,14,FALSE()),"")</f>
        <v>46297</v>
      </c>
      <c r="D5" s="19" t="n">
        <v>46297</v>
      </c>
      <c r="E5" s="7" t="s">
        <v>92</v>
      </c>
      <c r="F5" s="7" t="s">
        <v>29</v>
      </c>
      <c r="G5" s="7" t="s">
        <v>63</v>
      </c>
      <c r="H5" s="19" t="n">
        <v>46311</v>
      </c>
      <c r="I5" s="19" t="n">
        <v>46305</v>
      </c>
      <c r="J5" s="7" t="s">
        <v>37</v>
      </c>
      <c r="K5" s="7" t="s">
        <v>64</v>
      </c>
      <c r="L5" s="7" t="s">
        <v>93</v>
      </c>
      <c r="M5" s="7" t="s">
        <v>94</v>
      </c>
      <c r="N5" s="7" t="s">
        <v>30</v>
      </c>
      <c r="O5" s="7" t="s">
        <v>95</v>
      </c>
    </row>
    <row r="6" customFormat="false" ht="30" hidden="false" customHeight="true" outlineLevel="0" collapsed="false">
      <c r="A6" s="16" t="s">
        <v>40</v>
      </c>
      <c r="B6" s="16" t="str">
        <f aca="false">IFERROR(VLOOKUP(A6,更新確認一覧!$A$5:$B$30,2,FALSE()),"")</f>
        <v>クラウドサービス利用契約</v>
      </c>
      <c r="C6" s="20" t="n">
        <f aca="false">IFERROR(VLOOKUP(A6,更新確認一覧!$A$5:$N$30,14,FALSE()),"")</f>
        <v>46174</v>
      </c>
      <c r="D6" s="20" t="n">
        <v>46280</v>
      </c>
      <c r="E6" s="12" t="s">
        <v>92</v>
      </c>
      <c r="F6" s="12" t="s">
        <v>29</v>
      </c>
      <c r="G6" s="12" t="s">
        <v>96</v>
      </c>
      <c r="H6" s="20" t="n">
        <v>46295</v>
      </c>
      <c r="I6" s="20" t="n">
        <v>46290</v>
      </c>
      <c r="J6" s="12" t="s">
        <v>45</v>
      </c>
      <c r="K6" s="12" t="s">
        <v>97</v>
      </c>
      <c r="L6" s="12" t="s">
        <v>98</v>
      </c>
      <c r="M6" s="12" t="s">
        <v>94</v>
      </c>
      <c r="N6" s="12" t="s">
        <v>30</v>
      </c>
      <c r="O6" s="12" t="s">
        <v>99</v>
      </c>
    </row>
    <row r="7" customFormat="false" ht="25.5" hidden="false" customHeight="true" outlineLevel="0" collapsed="false">
      <c r="A7" s="18"/>
      <c r="B7" s="18" t="str">
        <f aca="false">IFERROR(VLOOKUP(A7,更新確認一覧!$A$5:$B$30,2,FALSE()),"")</f>
        <v/>
      </c>
      <c r="C7" s="19" t="str">
        <f aca="false">IFERROR(VLOOKUP(A7,更新確認一覧!$A$5:$N$30,14,FALSE()),"")</f>
        <v/>
      </c>
      <c r="D7" s="19"/>
      <c r="E7" s="18"/>
      <c r="F7" s="18"/>
      <c r="G7" s="18"/>
      <c r="H7" s="19"/>
      <c r="I7" s="19"/>
      <c r="J7" s="18"/>
      <c r="K7" s="18"/>
      <c r="L7" s="18"/>
      <c r="M7" s="18"/>
      <c r="N7" s="18"/>
      <c r="O7" s="18"/>
    </row>
    <row r="8" customFormat="false" ht="25.5" hidden="false" customHeight="true" outlineLevel="0" collapsed="false">
      <c r="A8" s="16"/>
      <c r="B8" s="16" t="str">
        <f aca="false">IFERROR(VLOOKUP(A8,更新確認一覧!$A$5:$B$30,2,FALSE()),"")</f>
        <v/>
      </c>
      <c r="C8" s="20" t="str">
        <f aca="false">IFERROR(VLOOKUP(A8,更新確認一覧!$A$5:$N$30,14,FALSE()),"")</f>
        <v/>
      </c>
      <c r="D8" s="20"/>
      <c r="E8" s="16"/>
      <c r="F8" s="16"/>
      <c r="G8" s="16"/>
      <c r="H8" s="20"/>
      <c r="I8" s="20"/>
      <c r="J8" s="16"/>
      <c r="K8" s="16"/>
      <c r="L8" s="16"/>
      <c r="M8" s="16"/>
      <c r="N8" s="16"/>
      <c r="O8" s="16"/>
    </row>
    <row r="9" customFormat="false" ht="25.5" hidden="false" customHeight="true" outlineLevel="0" collapsed="false">
      <c r="A9" s="18"/>
      <c r="B9" s="18" t="str">
        <f aca="false">IFERROR(VLOOKUP(A9,更新確認一覧!$A$5:$B$30,2,FALSE()),"")</f>
        <v/>
      </c>
      <c r="C9" s="19" t="str">
        <f aca="false">IFERROR(VLOOKUP(A9,更新確認一覧!$A$5:$N$30,14,FALSE()),"")</f>
        <v/>
      </c>
      <c r="D9" s="19"/>
      <c r="E9" s="18"/>
      <c r="F9" s="18"/>
      <c r="G9" s="18"/>
      <c r="H9" s="19"/>
      <c r="I9" s="19"/>
      <c r="J9" s="18"/>
      <c r="K9" s="18"/>
      <c r="L9" s="18"/>
      <c r="M9" s="18"/>
      <c r="N9" s="18"/>
      <c r="O9" s="18"/>
    </row>
    <row r="10" customFormat="false" ht="25.5" hidden="false" customHeight="true" outlineLevel="0" collapsed="false">
      <c r="A10" s="16"/>
      <c r="B10" s="16" t="str">
        <f aca="false">IFERROR(VLOOKUP(A10,更新確認一覧!$A$5:$B$30,2,FALSE()),"")</f>
        <v/>
      </c>
      <c r="C10" s="20" t="str">
        <f aca="false">IFERROR(VLOOKUP(A10,更新確認一覧!$A$5:$N$30,14,FALSE()),"")</f>
        <v/>
      </c>
      <c r="D10" s="20"/>
      <c r="E10" s="16"/>
      <c r="F10" s="16"/>
      <c r="G10" s="16"/>
      <c r="H10" s="20"/>
      <c r="I10" s="20"/>
      <c r="J10" s="16"/>
      <c r="K10" s="16"/>
      <c r="L10" s="16"/>
      <c r="M10" s="16"/>
      <c r="N10" s="16"/>
      <c r="O10" s="16"/>
    </row>
    <row r="11" customFormat="false" ht="25.5" hidden="false" customHeight="true" outlineLevel="0" collapsed="false">
      <c r="A11" s="18"/>
      <c r="B11" s="18" t="str">
        <f aca="false">IFERROR(VLOOKUP(A11,更新確認一覧!$A$5:$B$30,2,FALSE()),"")</f>
        <v/>
      </c>
      <c r="C11" s="19" t="str">
        <f aca="false">IFERROR(VLOOKUP(A11,更新確認一覧!$A$5:$N$30,14,FALSE()),"")</f>
        <v/>
      </c>
      <c r="D11" s="19"/>
      <c r="E11" s="18"/>
      <c r="F11" s="18"/>
      <c r="G11" s="18"/>
      <c r="H11" s="19"/>
      <c r="I11" s="19"/>
      <c r="J11" s="18"/>
      <c r="K11" s="18"/>
      <c r="L11" s="18"/>
      <c r="M11" s="18"/>
      <c r="N11" s="18"/>
      <c r="O11" s="18"/>
    </row>
    <row r="12" customFormat="false" ht="25.5" hidden="false" customHeight="true" outlineLevel="0" collapsed="false">
      <c r="A12" s="16"/>
      <c r="B12" s="16" t="str">
        <f aca="false">IFERROR(VLOOKUP(A12,更新確認一覧!$A$5:$B$30,2,FALSE()),"")</f>
        <v/>
      </c>
      <c r="C12" s="20" t="str">
        <f aca="false">IFERROR(VLOOKUP(A12,更新確認一覧!$A$5:$N$30,14,FALSE()),"")</f>
        <v/>
      </c>
      <c r="D12" s="20"/>
      <c r="E12" s="16"/>
      <c r="F12" s="16"/>
      <c r="G12" s="16"/>
      <c r="H12" s="20"/>
      <c r="I12" s="20"/>
      <c r="J12" s="16"/>
      <c r="K12" s="16"/>
      <c r="L12" s="16"/>
      <c r="M12" s="16"/>
      <c r="N12" s="16"/>
      <c r="O12" s="16"/>
    </row>
    <row r="13" customFormat="false" ht="25.5" hidden="false" customHeight="true" outlineLevel="0" collapsed="false">
      <c r="A13" s="18"/>
      <c r="B13" s="18" t="str">
        <f aca="false">IFERROR(VLOOKUP(A13,更新確認一覧!$A$5:$B$30,2,FALSE()),"")</f>
        <v/>
      </c>
      <c r="C13" s="19" t="str">
        <f aca="false">IFERROR(VLOOKUP(A13,更新確認一覧!$A$5:$N$30,14,FALSE()),"")</f>
        <v/>
      </c>
      <c r="D13" s="19"/>
      <c r="E13" s="18"/>
      <c r="F13" s="18"/>
      <c r="G13" s="18"/>
      <c r="H13" s="19"/>
      <c r="I13" s="19"/>
      <c r="J13" s="18"/>
      <c r="K13" s="18"/>
      <c r="L13" s="18"/>
      <c r="M13" s="18"/>
      <c r="N13" s="18"/>
      <c r="O13" s="18"/>
    </row>
    <row r="14" customFormat="false" ht="25.5" hidden="false" customHeight="true" outlineLevel="0" collapsed="false">
      <c r="A14" s="16"/>
      <c r="B14" s="16" t="str">
        <f aca="false">IFERROR(VLOOKUP(A14,更新確認一覧!$A$5:$B$30,2,FALSE()),"")</f>
        <v/>
      </c>
      <c r="C14" s="20" t="str">
        <f aca="false">IFERROR(VLOOKUP(A14,更新確認一覧!$A$5:$N$30,14,FALSE()),"")</f>
        <v/>
      </c>
      <c r="D14" s="20"/>
      <c r="E14" s="16"/>
      <c r="F14" s="16"/>
      <c r="G14" s="16"/>
      <c r="H14" s="20"/>
      <c r="I14" s="20"/>
      <c r="J14" s="16"/>
      <c r="K14" s="16"/>
      <c r="L14" s="16"/>
      <c r="M14" s="16"/>
      <c r="N14" s="16"/>
      <c r="O14" s="16"/>
    </row>
    <row r="15" customFormat="false" ht="25.5" hidden="false" customHeight="true" outlineLevel="0" collapsed="false">
      <c r="A15" s="18"/>
      <c r="B15" s="18" t="str">
        <f aca="false">IFERROR(VLOOKUP(A15,更新確認一覧!$A$5:$B$30,2,FALSE()),"")</f>
        <v/>
      </c>
      <c r="C15" s="19" t="str">
        <f aca="false">IFERROR(VLOOKUP(A15,更新確認一覧!$A$5:$N$30,14,FALSE()),"")</f>
        <v/>
      </c>
      <c r="D15" s="19"/>
      <c r="E15" s="18"/>
      <c r="F15" s="18"/>
      <c r="G15" s="18"/>
      <c r="H15" s="19"/>
      <c r="I15" s="19"/>
      <c r="J15" s="18"/>
      <c r="K15" s="18"/>
      <c r="L15" s="18"/>
      <c r="M15" s="18"/>
      <c r="N15" s="18"/>
      <c r="O15" s="18"/>
    </row>
    <row r="16" customFormat="false" ht="25.5" hidden="false" customHeight="true" outlineLevel="0" collapsed="false">
      <c r="A16" s="16"/>
      <c r="B16" s="16" t="str">
        <f aca="false">IFERROR(VLOOKUP(A16,更新確認一覧!$A$5:$B$30,2,FALSE()),"")</f>
        <v/>
      </c>
      <c r="C16" s="20" t="str">
        <f aca="false">IFERROR(VLOOKUP(A16,更新確認一覧!$A$5:$N$30,14,FALSE()),"")</f>
        <v/>
      </c>
      <c r="D16" s="20"/>
      <c r="E16" s="16"/>
      <c r="F16" s="16"/>
      <c r="G16" s="16"/>
      <c r="H16" s="20"/>
      <c r="I16" s="20"/>
      <c r="J16" s="16"/>
      <c r="K16" s="16"/>
      <c r="L16" s="16"/>
      <c r="M16" s="16"/>
      <c r="N16" s="16"/>
      <c r="O16" s="16"/>
    </row>
    <row r="17" customFormat="false" ht="25.5" hidden="false" customHeight="true" outlineLevel="0" collapsed="false">
      <c r="A17" s="18"/>
      <c r="B17" s="18" t="str">
        <f aca="false">IFERROR(VLOOKUP(A17,更新確認一覧!$A$5:$B$30,2,FALSE()),"")</f>
        <v/>
      </c>
      <c r="C17" s="19" t="str">
        <f aca="false">IFERROR(VLOOKUP(A17,更新確認一覧!$A$5:$N$30,14,FALSE()),"")</f>
        <v/>
      </c>
      <c r="D17" s="19"/>
      <c r="E17" s="18"/>
      <c r="F17" s="18"/>
      <c r="G17" s="18"/>
      <c r="H17" s="19"/>
      <c r="I17" s="19"/>
      <c r="J17" s="18"/>
      <c r="K17" s="18"/>
      <c r="L17" s="18"/>
      <c r="M17" s="18"/>
      <c r="N17" s="18"/>
      <c r="O17" s="18"/>
    </row>
    <row r="18" customFormat="false" ht="25.5" hidden="false" customHeight="true" outlineLevel="0" collapsed="false">
      <c r="A18" s="16"/>
      <c r="B18" s="16" t="str">
        <f aca="false">IFERROR(VLOOKUP(A18,更新確認一覧!$A$5:$B$30,2,FALSE()),"")</f>
        <v/>
      </c>
      <c r="C18" s="20" t="str">
        <f aca="false">IFERROR(VLOOKUP(A18,更新確認一覧!$A$5:$N$30,14,FALSE()),"")</f>
        <v/>
      </c>
      <c r="D18" s="20"/>
      <c r="E18" s="16"/>
      <c r="F18" s="16"/>
      <c r="G18" s="16"/>
      <c r="H18" s="20"/>
      <c r="I18" s="20"/>
      <c r="J18" s="16"/>
      <c r="K18" s="16"/>
      <c r="L18" s="16"/>
      <c r="M18" s="16"/>
      <c r="N18" s="16"/>
      <c r="O18" s="16"/>
    </row>
    <row r="19" customFormat="false" ht="25.5" hidden="false" customHeight="true" outlineLevel="0" collapsed="false">
      <c r="A19" s="18"/>
      <c r="B19" s="18" t="str">
        <f aca="false">IFERROR(VLOOKUP(A19,更新確認一覧!$A$5:$B$30,2,FALSE()),"")</f>
        <v/>
      </c>
      <c r="C19" s="19" t="str">
        <f aca="false">IFERROR(VLOOKUP(A19,更新確認一覧!$A$5:$N$30,14,FALSE()),"")</f>
        <v/>
      </c>
      <c r="D19" s="19"/>
      <c r="E19" s="18"/>
      <c r="F19" s="18"/>
      <c r="G19" s="18"/>
      <c r="H19" s="19"/>
      <c r="I19" s="19"/>
      <c r="J19" s="18"/>
      <c r="K19" s="18"/>
      <c r="L19" s="18"/>
      <c r="M19" s="18"/>
      <c r="N19" s="18"/>
      <c r="O19" s="18"/>
    </row>
    <row r="20" customFormat="false" ht="25.5" hidden="false" customHeight="true" outlineLevel="0" collapsed="false">
      <c r="A20" s="16"/>
      <c r="B20" s="16" t="str">
        <f aca="false">IFERROR(VLOOKUP(A20,更新確認一覧!$A$5:$B$30,2,FALSE()),"")</f>
        <v/>
      </c>
      <c r="C20" s="20" t="str">
        <f aca="false">IFERROR(VLOOKUP(A20,更新確認一覧!$A$5:$N$30,14,FALSE()),"")</f>
        <v/>
      </c>
      <c r="D20" s="20"/>
      <c r="E20" s="16"/>
      <c r="F20" s="16"/>
      <c r="G20" s="16"/>
      <c r="H20" s="20"/>
      <c r="I20" s="20"/>
      <c r="J20" s="16"/>
      <c r="K20" s="16"/>
      <c r="L20" s="16"/>
      <c r="M20" s="16"/>
      <c r="N20" s="16"/>
      <c r="O20" s="16"/>
    </row>
    <row r="21" customFormat="false" ht="25.5" hidden="false" customHeight="true" outlineLevel="0" collapsed="false">
      <c r="A21" s="18"/>
      <c r="B21" s="18" t="str">
        <f aca="false">IFERROR(VLOOKUP(A21,更新確認一覧!$A$5:$B$30,2,FALSE()),"")</f>
        <v/>
      </c>
      <c r="C21" s="19" t="str">
        <f aca="false">IFERROR(VLOOKUP(A21,更新確認一覧!$A$5:$N$30,14,FALSE()),"")</f>
        <v/>
      </c>
      <c r="D21" s="19"/>
      <c r="E21" s="18"/>
      <c r="F21" s="18"/>
      <c r="G21" s="18"/>
      <c r="H21" s="19"/>
      <c r="I21" s="19"/>
      <c r="J21" s="18"/>
      <c r="K21" s="18"/>
      <c r="L21" s="18"/>
      <c r="M21" s="18"/>
      <c r="N21" s="18"/>
      <c r="O21" s="18"/>
    </row>
    <row r="22" customFormat="false" ht="25.5" hidden="false" customHeight="true" outlineLevel="0" collapsed="false">
      <c r="A22" s="16"/>
      <c r="B22" s="16" t="str">
        <f aca="false">IFERROR(VLOOKUP(A22,更新確認一覧!$A$5:$B$30,2,FALSE()),"")</f>
        <v/>
      </c>
      <c r="C22" s="20" t="str">
        <f aca="false">IFERROR(VLOOKUP(A22,更新確認一覧!$A$5:$N$30,14,FALSE()),"")</f>
        <v/>
      </c>
      <c r="D22" s="20"/>
      <c r="E22" s="16"/>
      <c r="F22" s="16"/>
      <c r="G22" s="16"/>
      <c r="H22" s="20"/>
      <c r="I22" s="20"/>
      <c r="J22" s="16"/>
      <c r="K22" s="16"/>
      <c r="L22" s="16"/>
      <c r="M22" s="16"/>
      <c r="N22" s="16"/>
      <c r="O22" s="16"/>
    </row>
    <row r="23" customFormat="false" ht="25.5" hidden="false" customHeight="true" outlineLevel="0" collapsed="false">
      <c r="A23" s="18"/>
      <c r="B23" s="18" t="str">
        <f aca="false">IFERROR(VLOOKUP(A23,更新確認一覧!$A$5:$B$30,2,FALSE()),"")</f>
        <v/>
      </c>
      <c r="C23" s="19" t="str">
        <f aca="false">IFERROR(VLOOKUP(A23,更新確認一覧!$A$5:$N$30,14,FALSE()),"")</f>
        <v/>
      </c>
      <c r="D23" s="19"/>
      <c r="E23" s="18"/>
      <c r="F23" s="18"/>
      <c r="G23" s="18"/>
      <c r="H23" s="19"/>
      <c r="I23" s="19"/>
      <c r="J23" s="18"/>
      <c r="K23" s="18"/>
      <c r="L23" s="18"/>
      <c r="M23" s="18"/>
      <c r="N23" s="18"/>
      <c r="O23" s="18"/>
    </row>
    <row r="24" customFormat="false" ht="25.5" hidden="false" customHeight="true" outlineLevel="0" collapsed="false">
      <c r="A24" s="16"/>
      <c r="B24" s="16" t="str">
        <f aca="false">IFERROR(VLOOKUP(A24,更新確認一覧!$A$5:$B$30,2,FALSE()),"")</f>
        <v/>
      </c>
      <c r="C24" s="20" t="str">
        <f aca="false">IFERROR(VLOOKUP(A24,更新確認一覧!$A$5:$N$30,14,FALSE()),"")</f>
        <v/>
      </c>
      <c r="D24" s="20"/>
      <c r="E24" s="16"/>
      <c r="F24" s="16"/>
      <c r="G24" s="16"/>
      <c r="H24" s="20"/>
      <c r="I24" s="20"/>
      <c r="J24" s="16"/>
      <c r="K24" s="16"/>
      <c r="L24" s="16"/>
      <c r="M24" s="16"/>
      <c r="N24" s="16"/>
      <c r="O24" s="16"/>
    </row>
    <row r="25" customFormat="false" ht="25.5" hidden="false" customHeight="true" outlineLevel="0" collapsed="false">
      <c r="A25" s="18"/>
      <c r="B25" s="18" t="str">
        <f aca="false">IFERROR(VLOOKUP(A25,更新確認一覧!$A$5:$B$30,2,FALSE()),"")</f>
        <v/>
      </c>
      <c r="C25" s="19" t="str">
        <f aca="false">IFERROR(VLOOKUP(A25,更新確認一覧!$A$5:$N$30,14,FALSE()),"")</f>
        <v/>
      </c>
      <c r="D25" s="19"/>
      <c r="E25" s="18"/>
      <c r="F25" s="18"/>
      <c r="G25" s="18"/>
      <c r="H25" s="19"/>
      <c r="I25" s="19"/>
      <c r="J25" s="18"/>
      <c r="K25" s="18"/>
      <c r="L25" s="18"/>
      <c r="M25" s="18"/>
      <c r="N25" s="18"/>
      <c r="O25" s="18"/>
    </row>
    <row r="26" customFormat="false" ht="25.5" hidden="false" customHeight="true" outlineLevel="0" collapsed="false">
      <c r="A26" s="16"/>
      <c r="B26" s="16" t="str">
        <f aca="false">IFERROR(VLOOKUP(A26,更新確認一覧!$A$5:$B$30,2,FALSE()),"")</f>
        <v/>
      </c>
      <c r="C26" s="20" t="str">
        <f aca="false">IFERROR(VLOOKUP(A26,更新確認一覧!$A$5:$N$30,14,FALSE()),"")</f>
        <v/>
      </c>
      <c r="D26" s="20"/>
      <c r="E26" s="16"/>
      <c r="F26" s="16"/>
      <c r="G26" s="16"/>
      <c r="H26" s="20"/>
      <c r="I26" s="20"/>
      <c r="J26" s="16"/>
      <c r="K26" s="16"/>
      <c r="L26" s="16"/>
      <c r="M26" s="16"/>
      <c r="N26" s="16"/>
      <c r="O26" s="16"/>
    </row>
    <row r="27" customFormat="false" ht="25.5" hidden="false" customHeight="true" outlineLevel="0" collapsed="false">
      <c r="A27" s="18"/>
      <c r="B27" s="18" t="str">
        <f aca="false">IFERROR(VLOOKUP(A27,更新確認一覧!$A$5:$B$30,2,FALSE()),"")</f>
        <v/>
      </c>
      <c r="C27" s="19" t="str">
        <f aca="false">IFERROR(VLOOKUP(A27,更新確認一覧!$A$5:$N$30,14,FALSE()),"")</f>
        <v/>
      </c>
      <c r="D27" s="19"/>
      <c r="E27" s="18"/>
      <c r="F27" s="18"/>
      <c r="G27" s="18"/>
      <c r="H27" s="19"/>
      <c r="I27" s="19"/>
      <c r="J27" s="18"/>
      <c r="K27" s="18"/>
      <c r="L27" s="18"/>
      <c r="M27" s="18"/>
      <c r="N27" s="18"/>
      <c r="O27" s="18"/>
    </row>
    <row r="28" customFormat="false" ht="25.5" hidden="false" customHeight="true" outlineLevel="0" collapsed="false">
      <c r="A28" s="16"/>
      <c r="B28" s="16" t="str">
        <f aca="false">IFERROR(VLOOKUP(A28,更新確認一覧!$A$5:$B$30,2,FALSE()),"")</f>
        <v/>
      </c>
      <c r="C28" s="20" t="str">
        <f aca="false">IFERROR(VLOOKUP(A28,更新確認一覧!$A$5:$N$30,14,FALSE()),"")</f>
        <v/>
      </c>
      <c r="D28" s="20"/>
      <c r="E28" s="16"/>
      <c r="F28" s="16"/>
      <c r="G28" s="16"/>
      <c r="H28" s="20"/>
      <c r="I28" s="20"/>
      <c r="J28" s="16"/>
      <c r="K28" s="16"/>
      <c r="L28" s="16"/>
      <c r="M28" s="16"/>
      <c r="N28" s="16"/>
      <c r="O28" s="16"/>
    </row>
    <row r="29" customFormat="false" ht="25.5" hidden="false" customHeight="true" outlineLevel="0" collapsed="false">
      <c r="A29" s="18"/>
      <c r="B29" s="18" t="str">
        <f aca="false">IFERROR(VLOOKUP(A29,更新確認一覧!$A$5:$B$30,2,FALSE()),"")</f>
        <v/>
      </c>
      <c r="C29" s="19" t="str">
        <f aca="false">IFERROR(VLOOKUP(A29,更新確認一覧!$A$5:$N$30,14,FALSE()),"")</f>
        <v/>
      </c>
      <c r="D29" s="19"/>
      <c r="E29" s="18"/>
      <c r="F29" s="18"/>
      <c r="G29" s="18"/>
      <c r="H29" s="19"/>
      <c r="I29" s="19"/>
      <c r="J29" s="18"/>
      <c r="K29" s="18"/>
      <c r="L29" s="18"/>
      <c r="M29" s="18"/>
      <c r="N29" s="18"/>
      <c r="O29" s="18"/>
    </row>
    <row r="30" customFormat="false" ht="25.5" hidden="false" customHeight="true" outlineLevel="0" collapsed="false">
      <c r="A30" s="16"/>
      <c r="B30" s="16" t="str">
        <f aca="false">IFERROR(VLOOKUP(A30,更新確認一覧!$A$5:$B$30,2,FALSE()),"")</f>
        <v/>
      </c>
      <c r="C30" s="20" t="str">
        <f aca="false">IFERROR(VLOOKUP(A30,更新確認一覧!$A$5:$N$30,14,FALSE()),"")</f>
        <v/>
      </c>
      <c r="D30" s="20"/>
      <c r="E30" s="16"/>
      <c r="F30" s="16"/>
      <c r="G30" s="16"/>
      <c r="H30" s="20"/>
      <c r="I30" s="20"/>
      <c r="J30" s="16"/>
      <c r="K30" s="16"/>
      <c r="L30" s="16"/>
      <c r="M30" s="16"/>
      <c r="N30" s="16"/>
      <c r="O30" s="16"/>
    </row>
  </sheetData>
  <mergeCells count="2">
    <mergeCell ref="A1:O1"/>
    <mergeCell ref="A2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3"/>
    <col collapsed="false" customWidth="true" hidden="false" outlineLevel="0" max="4" min="4" style="1" width="14"/>
    <col collapsed="false" customWidth="true" hidden="false" outlineLevel="0" max="5" min="5" style="1" width="24"/>
    <col collapsed="false" customWidth="true" hidden="false" outlineLevel="0" max="6" min="6" style="1" width="12"/>
    <col collapsed="false" customWidth="true" hidden="false" outlineLevel="0" max="7" min="7" style="1" width="14"/>
    <col collapsed="false" customWidth="true" hidden="false" outlineLevel="0" max="8" min="8" style="1" width="18"/>
    <col collapsed="false" customWidth="true" hidden="false" outlineLevel="0" max="9" min="9" style="1" width="11"/>
    <col collapsed="false" customWidth="true" hidden="false" outlineLevel="0" max="10" min="10" style="1" width="22"/>
  </cols>
  <sheetData>
    <row r="1" customFormat="false" ht="31.5" hidden="false" customHeight="true" outlineLevel="0" collapsed="false">
      <c r="A1" s="17" t="s">
        <v>100</v>
      </c>
      <c r="B1" s="17"/>
      <c r="C1" s="17"/>
      <c r="D1" s="17"/>
      <c r="E1" s="17"/>
      <c r="F1" s="17"/>
      <c r="G1" s="17"/>
      <c r="H1" s="17"/>
      <c r="I1" s="17"/>
      <c r="J1" s="17"/>
    </row>
    <row r="2" customFormat="false" ht="30" hidden="false" customHeight="true" outlineLevel="0" collapsed="false">
      <c r="A2" s="3" t="s">
        <v>101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36" hidden="false" customHeight="true" outlineLevel="0" collapsed="false">
      <c r="A4" s="4" t="s">
        <v>2</v>
      </c>
      <c r="B4" s="4" t="s">
        <v>3</v>
      </c>
      <c r="C4" s="5" t="s">
        <v>16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4" t="s">
        <v>90</v>
      </c>
      <c r="J4" s="4" t="s">
        <v>91</v>
      </c>
    </row>
    <row r="5" customFormat="false" ht="30" hidden="false" customHeight="true" outlineLevel="0" collapsed="false">
      <c r="A5" s="18" t="s">
        <v>26</v>
      </c>
      <c r="B5" s="18" t="str">
        <f aca="false">IFERROR(VLOOKUP(A5,更新確認一覧!$A$5:$B$30,2,FALSE()),"")</f>
        <v>システム保守契約</v>
      </c>
      <c r="C5" s="19" t="n">
        <f aca="false">IFERROR(VLOOKUP(A5,更新確認一覧!$A$5:$O$30,15,FALSE()),"")</f>
        <v>46327</v>
      </c>
      <c r="D5" s="7" t="s">
        <v>38</v>
      </c>
      <c r="E5" s="18" t="s">
        <v>65</v>
      </c>
      <c r="F5" s="7" t="s">
        <v>94</v>
      </c>
      <c r="G5" s="7" t="s">
        <v>94</v>
      </c>
      <c r="H5" s="7" t="s">
        <v>107</v>
      </c>
      <c r="I5" s="7" t="s">
        <v>30</v>
      </c>
      <c r="J5" s="7" t="s">
        <v>108</v>
      </c>
    </row>
    <row r="6" customFormat="false" ht="30" hidden="false" customHeight="true" outlineLevel="0" collapsed="false">
      <c r="A6" s="16" t="s">
        <v>40</v>
      </c>
      <c r="B6" s="16" t="str">
        <f aca="false">IFERROR(VLOOKUP(A6,更新確認一覧!$A$5:$B$30,2,FALSE()),"")</f>
        <v>クラウドサービス利用契約</v>
      </c>
      <c r="C6" s="20" t="n">
        <f aca="false">IFERROR(VLOOKUP(A6,更新確認一覧!$A$5:$O$30,15,FALSE()),"")</f>
        <v>46204</v>
      </c>
      <c r="D6" s="12" t="s">
        <v>46</v>
      </c>
      <c r="E6" s="12" t="s">
        <v>109</v>
      </c>
      <c r="F6" s="12" t="s">
        <v>110</v>
      </c>
      <c r="G6" s="12" t="s">
        <v>111</v>
      </c>
      <c r="H6" s="12" t="s">
        <v>112</v>
      </c>
      <c r="I6" s="12" t="s">
        <v>30</v>
      </c>
      <c r="J6" s="12" t="s">
        <v>113</v>
      </c>
    </row>
    <row r="7" customFormat="false" ht="25.5" hidden="false" customHeight="true" outlineLevel="0" collapsed="false">
      <c r="A7" s="18"/>
      <c r="B7" s="18" t="str">
        <f aca="false">IFERROR(VLOOKUP(A7,更新確認一覧!$A$5:$B$30,2,FALSE()),"")</f>
        <v/>
      </c>
      <c r="C7" s="19" t="str">
        <f aca="false">IFERROR(VLOOKUP(A7,更新確認一覧!$A$5:$O$30,15,FALSE()),"")</f>
        <v/>
      </c>
      <c r="D7" s="18"/>
      <c r="E7" s="18"/>
      <c r="F7" s="18"/>
      <c r="G7" s="18"/>
      <c r="H7" s="18"/>
      <c r="I7" s="18"/>
      <c r="J7" s="18"/>
    </row>
    <row r="8" customFormat="false" ht="25.5" hidden="false" customHeight="true" outlineLevel="0" collapsed="false">
      <c r="A8" s="16"/>
      <c r="B8" s="16" t="str">
        <f aca="false">IFERROR(VLOOKUP(A8,更新確認一覧!$A$5:$B$30,2,FALSE()),"")</f>
        <v/>
      </c>
      <c r="C8" s="20" t="str">
        <f aca="false">IFERROR(VLOOKUP(A8,更新確認一覧!$A$5:$O$30,15,FALSE()),"")</f>
        <v/>
      </c>
      <c r="D8" s="16"/>
      <c r="E8" s="16"/>
      <c r="F8" s="16"/>
      <c r="G8" s="16"/>
      <c r="H8" s="16"/>
      <c r="I8" s="16"/>
      <c r="J8" s="16"/>
    </row>
    <row r="9" customFormat="false" ht="25.5" hidden="false" customHeight="true" outlineLevel="0" collapsed="false">
      <c r="A9" s="18"/>
      <c r="B9" s="18" t="str">
        <f aca="false">IFERROR(VLOOKUP(A9,更新確認一覧!$A$5:$B$30,2,FALSE()),"")</f>
        <v/>
      </c>
      <c r="C9" s="19" t="str">
        <f aca="false">IFERROR(VLOOKUP(A9,更新確認一覧!$A$5:$O$30,15,FALSE()),"")</f>
        <v/>
      </c>
      <c r="D9" s="18"/>
      <c r="E9" s="18"/>
      <c r="F9" s="18"/>
      <c r="G9" s="18"/>
      <c r="H9" s="18"/>
      <c r="I9" s="18"/>
      <c r="J9" s="18"/>
    </row>
    <row r="10" customFormat="false" ht="25.5" hidden="false" customHeight="true" outlineLevel="0" collapsed="false">
      <c r="A10" s="16"/>
      <c r="B10" s="16" t="str">
        <f aca="false">IFERROR(VLOOKUP(A10,更新確認一覧!$A$5:$B$30,2,FALSE()),"")</f>
        <v/>
      </c>
      <c r="C10" s="20" t="str">
        <f aca="false">IFERROR(VLOOKUP(A10,更新確認一覧!$A$5:$O$30,15,FALSE()),"")</f>
        <v/>
      </c>
      <c r="D10" s="16"/>
      <c r="E10" s="16"/>
      <c r="F10" s="16"/>
      <c r="G10" s="16"/>
      <c r="H10" s="16"/>
      <c r="I10" s="16"/>
      <c r="J10" s="16"/>
    </row>
    <row r="11" customFormat="false" ht="25.5" hidden="false" customHeight="true" outlineLevel="0" collapsed="false">
      <c r="A11" s="18"/>
      <c r="B11" s="18" t="str">
        <f aca="false">IFERROR(VLOOKUP(A11,更新確認一覧!$A$5:$B$30,2,FALSE()),"")</f>
        <v/>
      </c>
      <c r="C11" s="19" t="str">
        <f aca="false">IFERROR(VLOOKUP(A11,更新確認一覧!$A$5:$O$30,15,FALSE()),"")</f>
        <v/>
      </c>
      <c r="D11" s="18"/>
      <c r="E11" s="18"/>
      <c r="F11" s="18"/>
      <c r="G11" s="18"/>
      <c r="H11" s="18"/>
      <c r="I11" s="18"/>
      <c r="J11" s="18"/>
    </row>
    <row r="12" customFormat="false" ht="25.5" hidden="false" customHeight="true" outlineLevel="0" collapsed="false">
      <c r="A12" s="16"/>
      <c r="B12" s="16" t="str">
        <f aca="false">IFERROR(VLOOKUP(A12,更新確認一覧!$A$5:$B$30,2,FALSE()),"")</f>
        <v/>
      </c>
      <c r="C12" s="20" t="str">
        <f aca="false">IFERROR(VLOOKUP(A12,更新確認一覧!$A$5:$O$30,15,FALSE()),"")</f>
        <v/>
      </c>
      <c r="D12" s="16"/>
      <c r="E12" s="16"/>
      <c r="F12" s="16"/>
      <c r="G12" s="16"/>
      <c r="H12" s="16"/>
      <c r="I12" s="16"/>
      <c r="J12" s="16"/>
    </row>
    <row r="13" customFormat="false" ht="25.5" hidden="false" customHeight="true" outlineLevel="0" collapsed="false">
      <c r="A13" s="18"/>
      <c r="B13" s="18" t="str">
        <f aca="false">IFERROR(VLOOKUP(A13,更新確認一覧!$A$5:$B$30,2,FALSE()),"")</f>
        <v/>
      </c>
      <c r="C13" s="19" t="str">
        <f aca="false">IFERROR(VLOOKUP(A13,更新確認一覧!$A$5:$O$30,15,FALSE()),"")</f>
        <v/>
      </c>
      <c r="D13" s="18"/>
      <c r="E13" s="18"/>
      <c r="F13" s="18"/>
      <c r="G13" s="18"/>
      <c r="H13" s="18"/>
      <c r="I13" s="18"/>
      <c r="J13" s="18"/>
    </row>
    <row r="14" customFormat="false" ht="25.5" hidden="false" customHeight="true" outlineLevel="0" collapsed="false">
      <c r="A14" s="16"/>
      <c r="B14" s="16" t="str">
        <f aca="false">IFERROR(VLOOKUP(A14,更新確認一覧!$A$5:$B$30,2,FALSE()),"")</f>
        <v/>
      </c>
      <c r="C14" s="20" t="str">
        <f aca="false">IFERROR(VLOOKUP(A14,更新確認一覧!$A$5:$O$30,15,FALSE()),"")</f>
        <v/>
      </c>
      <c r="D14" s="16"/>
      <c r="E14" s="16"/>
      <c r="F14" s="16"/>
      <c r="G14" s="16"/>
      <c r="H14" s="16"/>
      <c r="I14" s="16"/>
      <c r="J14" s="16"/>
    </row>
    <row r="15" customFormat="false" ht="25.5" hidden="false" customHeight="true" outlineLevel="0" collapsed="false">
      <c r="A15" s="18"/>
      <c r="B15" s="18" t="str">
        <f aca="false">IFERROR(VLOOKUP(A15,更新確認一覧!$A$5:$B$30,2,FALSE()),"")</f>
        <v/>
      </c>
      <c r="C15" s="19" t="str">
        <f aca="false">IFERROR(VLOOKUP(A15,更新確認一覧!$A$5:$O$30,15,FALSE()),"")</f>
        <v/>
      </c>
      <c r="D15" s="18"/>
      <c r="E15" s="18"/>
      <c r="F15" s="18"/>
      <c r="G15" s="18"/>
      <c r="H15" s="18"/>
      <c r="I15" s="18"/>
      <c r="J15" s="18"/>
    </row>
    <row r="16" customFormat="false" ht="25.5" hidden="false" customHeight="true" outlineLevel="0" collapsed="false">
      <c r="A16" s="16"/>
      <c r="B16" s="16" t="str">
        <f aca="false">IFERROR(VLOOKUP(A16,更新確認一覧!$A$5:$B$30,2,FALSE()),"")</f>
        <v/>
      </c>
      <c r="C16" s="20" t="str">
        <f aca="false">IFERROR(VLOOKUP(A16,更新確認一覧!$A$5:$O$30,15,FALSE()),"")</f>
        <v/>
      </c>
      <c r="D16" s="16"/>
      <c r="E16" s="16"/>
      <c r="F16" s="16"/>
      <c r="G16" s="16"/>
      <c r="H16" s="16"/>
      <c r="I16" s="16"/>
      <c r="J16" s="16"/>
    </row>
    <row r="17" customFormat="false" ht="25.5" hidden="false" customHeight="true" outlineLevel="0" collapsed="false">
      <c r="A17" s="18"/>
      <c r="B17" s="18" t="str">
        <f aca="false">IFERROR(VLOOKUP(A17,更新確認一覧!$A$5:$B$30,2,FALSE()),"")</f>
        <v/>
      </c>
      <c r="C17" s="19" t="str">
        <f aca="false">IFERROR(VLOOKUP(A17,更新確認一覧!$A$5:$O$30,15,FALSE()),"")</f>
        <v/>
      </c>
      <c r="D17" s="18"/>
      <c r="E17" s="18"/>
      <c r="F17" s="18"/>
      <c r="G17" s="18"/>
      <c r="H17" s="18"/>
      <c r="I17" s="18"/>
      <c r="J17" s="18"/>
    </row>
    <row r="18" customFormat="false" ht="25.5" hidden="false" customHeight="true" outlineLevel="0" collapsed="false">
      <c r="A18" s="16"/>
      <c r="B18" s="16" t="str">
        <f aca="false">IFERROR(VLOOKUP(A18,更新確認一覧!$A$5:$B$30,2,FALSE()),"")</f>
        <v/>
      </c>
      <c r="C18" s="20" t="str">
        <f aca="false">IFERROR(VLOOKUP(A18,更新確認一覧!$A$5:$O$30,15,FALSE()),"")</f>
        <v/>
      </c>
      <c r="D18" s="16"/>
      <c r="E18" s="16"/>
      <c r="F18" s="16"/>
      <c r="G18" s="16"/>
      <c r="H18" s="16"/>
      <c r="I18" s="16"/>
      <c r="J18" s="16"/>
    </row>
    <row r="19" customFormat="false" ht="25.5" hidden="false" customHeight="true" outlineLevel="0" collapsed="false">
      <c r="A19" s="18"/>
      <c r="B19" s="18" t="str">
        <f aca="false">IFERROR(VLOOKUP(A19,更新確認一覧!$A$5:$B$30,2,FALSE()),"")</f>
        <v/>
      </c>
      <c r="C19" s="19" t="str">
        <f aca="false">IFERROR(VLOOKUP(A19,更新確認一覧!$A$5:$O$30,15,FALSE()),"")</f>
        <v/>
      </c>
      <c r="D19" s="18"/>
      <c r="E19" s="18"/>
      <c r="F19" s="18"/>
      <c r="G19" s="18"/>
      <c r="H19" s="18"/>
      <c r="I19" s="18"/>
      <c r="J19" s="18"/>
    </row>
    <row r="20" customFormat="false" ht="25.5" hidden="false" customHeight="true" outlineLevel="0" collapsed="false">
      <c r="A20" s="16"/>
      <c r="B20" s="16" t="str">
        <f aca="false">IFERROR(VLOOKUP(A20,更新確認一覧!$A$5:$B$30,2,FALSE()),"")</f>
        <v/>
      </c>
      <c r="C20" s="20" t="str">
        <f aca="false">IFERROR(VLOOKUP(A20,更新確認一覧!$A$5:$O$30,15,FALSE()),"")</f>
        <v/>
      </c>
      <c r="D20" s="16"/>
      <c r="E20" s="16"/>
      <c r="F20" s="16"/>
      <c r="G20" s="16"/>
      <c r="H20" s="16"/>
      <c r="I20" s="16"/>
      <c r="J20" s="16"/>
    </row>
    <row r="21" customFormat="false" ht="25.5" hidden="false" customHeight="true" outlineLevel="0" collapsed="false">
      <c r="A21" s="18"/>
      <c r="B21" s="18" t="str">
        <f aca="false">IFERROR(VLOOKUP(A21,更新確認一覧!$A$5:$B$30,2,FALSE()),"")</f>
        <v/>
      </c>
      <c r="C21" s="19" t="str">
        <f aca="false">IFERROR(VLOOKUP(A21,更新確認一覧!$A$5:$O$30,15,FALSE()),"")</f>
        <v/>
      </c>
      <c r="D21" s="18"/>
      <c r="E21" s="18"/>
      <c r="F21" s="18"/>
      <c r="G21" s="18"/>
      <c r="H21" s="18"/>
      <c r="I21" s="18"/>
      <c r="J21" s="18"/>
    </row>
    <row r="22" customFormat="false" ht="25.5" hidden="false" customHeight="true" outlineLevel="0" collapsed="false">
      <c r="A22" s="16"/>
      <c r="B22" s="16" t="str">
        <f aca="false">IFERROR(VLOOKUP(A22,更新確認一覧!$A$5:$B$30,2,FALSE()),"")</f>
        <v/>
      </c>
      <c r="C22" s="20" t="str">
        <f aca="false">IFERROR(VLOOKUP(A22,更新確認一覧!$A$5:$O$30,15,FALSE()),"")</f>
        <v/>
      </c>
      <c r="D22" s="16"/>
      <c r="E22" s="16"/>
      <c r="F22" s="16"/>
      <c r="G22" s="16"/>
      <c r="H22" s="16"/>
      <c r="I22" s="16"/>
      <c r="J22" s="16"/>
    </row>
    <row r="23" customFormat="false" ht="25.5" hidden="false" customHeight="true" outlineLevel="0" collapsed="false">
      <c r="A23" s="18"/>
      <c r="B23" s="18" t="str">
        <f aca="false">IFERROR(VLOOKUP(A23,更新確認一覧!$A$5:$B$30,2,FALSE()),"")</f>
        <v/>
      </c>
      <c r="C23" s="19" t="str">
        <f aca="false">IFERROR(VLOOKUP(A23,更新確認一覧!$A$5:$O$30,15,FALSE()),"")</f>
        <v/>
      </c>
      <c r="D23" s="18"/>
      <c r="E23" s="18"/>
      <c r="F23" s="18"/>
      <c r="G23" s="18"/>
      <c r="H23" s="18"/>
      <c r="I23" s="18"/>
      <c r="J23" s="18"/>
    </row>
    <row r="24" customFormat="false" ht="25.5" hidden="false" customHeight="true" outlineLevel="0" collapsed="false">
      <c r="A24" s="16"/>
      <c r="B24" s="16" t="str">
        <f aca="false">IFERROR(VLOOKUP(A24,更新確認一覧!$A$5:$B$30,2,FALSE()),"")</f>
        <v/>
      </c>
      <c r="C24" s="20" t="str">
        <f aca="false">IFERROR(VLOOKUP(A24,更新確認一覧!$A$5:$O$30,15,FALSE()),"")</f>
        <v/>
      </c>
      <c r="D24" s="16"/>
      <c r="E24" s="16"/>
      <c r="F24" s="16"/>
      <c r="G24" s="16"/>
      <c r="H24" s="16"/>
      <c r="I24" s="16"/>
      <c r="J24" s="16"/>
    </row>
    <row r="25" customFormat="false" ht="25.5" hidden="false" customHeight="true" outlineLevel="0" collapsed="false">
      <c r="A25" s="18"/>
      <c r="B25" s="18" t="str">
        <f aca="false">IFERROR(VLOOKUP(A25,更新確認一覧!$A$5:$B$30,2,FALSE()),"")</f>
        <v/>
      </c>
      <c r="C25" s="19" t="str">
        <f aca="false">IFERROR(VLOOKUP(A25,更新確認一覧!$A$5:$O$30,15,FALSE()),"")</f>
        <v/>
      </c>
      <c r="D25" s="18"/>
      <c r="E25" s="18"/>
      <c r="F25" s="18"/>
      <c r="G25" s="18"/>
      <c r="H25" s="18"/>
      <c r="I25" s="18"/>
      <c r="J25" s="18"/>
    </row>
    <row r="26" customFormat="false" ht="25.5" hidden="false" customHeight="true" outlineLevel="0" collapsed="false">
      <c r="A26" s="16"/>
      <c r="B26" s="16" t="str">
        <f aca="false">IFERROR(VLOOKUP(A26,更新確認一覧!$A$5:$B$30,2,FALSE()),"")</f>
        <v/>
      </c>
      <c r="C26" s="20" t="str">
        <f aca="false">IFERROR(VLOOKUP(A26,更新確認一覧!$A$5:$O$30,15,FALSE()),"")</f>
        <v/>
      </c>
      <c r="D26" s="16"/>
      <c r="E26" s="16"/>
      <c r="F26" s="16"/>
      <c r="G26" s="16"/>
      <c r="H26" s="16"/>
      <c r="I26" s="16"/>
      <c r="J26" s="16"/>
    </row>
    <row r="27" customFormat="false" ht="25.5" hidden="false" customHeight="true" outlineLevel="0" collapsed="false">
      <c r="A27" s="18"/>
      <c r="B27" s="18" t="str">
        <f aca="false">IFERROR(VLOOKUP(A27,更新確認一覧!$A$5:$B$30,2,FALSE()),"")</f>
        <v/>
      </c>
      <c r="C27" s="19" t="str">
        <f aca="false">IFERROR(VLOOKUP(A27,更新確認一覧!$A$5:$O$30,15,FALSE()),"")</f>
        <v/>
      </c>
      <c r="D27" s="18"/>
      <c r="E27" s="18"/>
      <c r="F27" s="18"/>
      <c r="G27" s="18"/>
      <c r="H27" s="18"/>
      <c r="I27" s="18"/>
      <c r="J27" s="18"/>
    </row>
    <row r="28" customFormat="false" ht="25.5" hidden="false" customHeight="true" outlineLevel="0" collapsed="false">
      <c r="A28" s="16"/>
      <c r="B28" s="16" t="str">
        <f aca="false">IFERROR(VLOOKUP(A28,更新確認一覧!$A$5:$B$30,2,FALSE()),"")</f>
        <v/>
      </c>
      <c r="C28" s="20" t="str">
        <f aca="false">IFERROR(VLOOKUP(A28,更新確認一覧!$A$5:$O$30,15,FALSE()),"")</f>
        <v/>
      </c>
      <c r="D28" s="16"/>
      <c r="E28" s="16"/>
      <c r="F28" s="16"/>
      <c r="G28" s="16"/>
      <c r="H28" s="16"/>
      <c r="I28" s="16"/>
      <c r="J28" s="16"/>
    </row>
    <row r="29" customFormat="false" ht="25.5" hidden="false" customHeight="true" outlineLevel="0" collapsed="false">
      <c r="A29" s="18"/>
      <c r="B29" s="18" t="str">
        <f aca="false">IFERROR(VLOOKUP(A29,更新確認一覧!$A$5:$B$30,2,FALSE()),"")</f>
        <v/>
      </c>
      <c r="C29" s="19" t="str">
        <f aca="false">IFERROR(VLOOKUP(A29,更新確認一覧!$A$5:$O$30,15,FALSE()),"")</f>
        <v/>
      </c>
      <c r="D29" s="18"/>
      <c r="E29" s="18"/>
      <c r="F29" s="18"/>
      <c r="G29" s="18"/>
      <c r="H29" s="18"/>
      <c r="I29" s="18"/>
      <c r="J29" s="18"/>
    </row>
    <row r="30" customFormat="false" ht="25.5" hidden="false" customHeight="true" outlineLevel="0" collapsed="false">
      <c r="A30" s="16"/>
      <c r="B30" s="16" t="str">
        <f aca="false">IFERROR(VLOOKUP(A30,更新確認一覧!$A$5:$B$30,2,FALSE()),"")</f>
        <v/>
      </c>
      <c r="C30" s="20" t="str">
        <f aca="false">IFERROR(VLOOKUP(A30,更新確認一覧!$A$5:$O$30,15,FALSE()),"")</f>
        <v/>
      </c>
      <c r="D30" s="16"/>
      <c r="E30" s="16"/>
      <c r="F30" s="16"/>
      <c r="G30" s="16"/>
      <c r="H30" s="16"/>
      <c r="I30" s="16"/>
      <c r="J30" s="16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3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22"/>
    <col collapsed="false" customWidth="true" hidden="false" outlineLevel="0" max="8" min="7" style="1" width="13"/>
    <col collapsed="false" customWidth="true" hidden="false" outlineLevel="0" max="9" min="9" style="1" width="11"/>
    <col collapsed="false" customWidth="true" hidden="false" outlineLevel="0" max="10" min="10" style="1" width="22"/>
  </cols>
  <sheetData>
    <row r="1" customFormat="false" ht="31.5" hidden="false" customHeight="true" outlineLevel="0" collapsed="false">
      <c r="A1" s="17" t="s">
        <v>114</v>
      </c>
      <c r="B1" s="17"/>
      <c r="C1" s="17"/>
      <c r="D1" s="17"/>
      <c r="E1" s="17"/>
      <c r="F1" s="17"/>
      <c r="G1" s="17"/>
      <c r="H1" s="17"/>
      <c r="I1" s="17"/>
      <c r="J1" s="17"/>
    </row>
    <row r="2" customFormat="false" ht="30" hidden="false" customHeight="true" outlineLevel="0" collapsed="false">
      <c r="A2" s="3" t="s">
        <v>115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36" hidden="false" customHeight="true" outlineLevel="0" collapsed="false">
      <c r="A4" s="4" t="s">
        <v>2</v>
      </c>
      <c r="B4" s="4" t="s">
        <v>3</v>
      </c>
      <c r="C4" s="5" t="s">
        <v>17</v>
      </c>
      <c r="D4" s="4" t="s">
        <v>116</v>
      </c>
      <c r="E4" s="4" t="s">
        <v>117</v>
      </c>
      <c r="F4" s="4" t="s">
        <v>118</v>
      </c>
      <c r="G4" s="4" t="s">
        <v>119</v>
      </c>
      <c r="H4" s="4" t="s">
        <v>120</v>
      </c>
      <c r="I4" s="4" t="s">
        <v>90</v>
      </c>
      <c r="J4" s="4" t="s">
        <v>91</v>
      </c>
    </row>
    <row r="5" customFormat="false" ht="30" hidden="false" customHeight="true" outlineLevel="0" collapsed="false">
      <c r="A5" s="18" t="s">
        <v>48</v>
      </c>
      <c r="B5" s="18" t="str">
        <f aca="false">IFERROR(VLOOKUP(A5,更新確認一覧!$A$5:$B$30,2,FALSE()),"")</f>
        <v>旧システムサポート契約</v>
      </c>
      <c r="C5" s="19" t="n">
        <f aca="false">IFERROR(VLOOKUP(A5,更新確認一覧!$A$5:$P$30,16,FALSE()),"")</f>
        <v>46203</v>
      </c>
      <c r="D5" s="7" t="s">
        <v>110</v>
      </c>
      <c r="E5" s="7" t="s">
        <v>53</v>
      </c>
      <c r="F5" s="7" t="s">
        <v>54</v>
      </c>
      <c r="G5" s="19" t="n">
        <v>46193</v>
      </c>
      <c r="H5" s="19" t="n">
        <v>46198</v>
      </c>
      <c r="I5" s="7" t="s">
        <v>51</v>
      </c>
      <c r="J5" s="7" t="s">
        <v>121</v>
      </c>
    </row>
    <row r="6" customFormat="false" ht="25.5" hidden="false" customHeight="true" outlineLevel="0" collapsed="false">
      <c r="A6" s="16"/>
      <c r="B6" s="16" t="str">
        <f aca="false">IFERROR(VLOOKUP(A6,更新確認一覧!$A$5:$B$30,2,FALSE()),"")</f>
        <v/>
      </c>
      <c r="C6" s="20" t="str">
        <f aca="false">IFERROR(VLOOKUP(A6,更新確認一覧!$A$5:$P$30,16,FALSE()),"")</f>
        <v/>
      </c>
      <c r="D6" s="16"/>
      <c r="E6" s="16"/>
      <c r="F6" s="16"/>
      <c r="G6" s="20"/>
      <c r="H6" s="20"/>
      <c r="I6" s="16"/>
      <c r="J6" s="16"/>
    </row>
    <row r="7" customFormat="false" ht="25.5" hidden="false" customHeight="true" outlineLevel="0" collapsed="false">
      <c r="A7" s="18"/>
      <c r="B7" s="18" t="str">
        <f aca="false">IFERROR(VLOOKUP(A7,更新確認一覧!$A$5:$B$30,2,FALSE()),"")</f>
        <v/>
      </c>
      <c r="C7" s="19" t="str">
        <f aca="false">IFERROR(VLOOKUP(A7,更新確認一覧!$A$5:$P$30,16,FALSE()),"")</f>
        <v/>
      </c>
      <c r="D7" s="18"/>
      <c r="E7" s="18"/>
      <c r="F7" s="18"/>
      <c r="G7" s="19"/>
      <c r="H7" s="19"/>
      <c r="I7" s="18"/>
      <c r="J7" s="18"/>
    </row>
    <row r="8" customFormat="false" ht="25.5" hidden="false" customHeight="true" outlineLevel="0" collapsed="false">
      <c r="A8" s="16"/>
      <c r="B8" s="16" t="str">
        <f aca="false">IFERROR(VLOOKUP(A8,更新確認一覧!$A$5:$B$30,2,FALSE()),"")</f>
        <v/>
      </c>
      <c r="C8" s="20" t="str">
        <f aca="false">IFERROR(VLOOKUP(A8,更新確認一覧!$A$5:$P$30,16,FALSE()),"")</f>
        <v/>
      </c>
      <c r="D8" s="16"/>
      <c r="E8" s="16"/>
      <c r="F8" s="16"/>
      <c r="G8" s="20"/>
      <c r="H8" s="20"/>
      <c r="I8" s="16"/>
      <c r="J8" s="16"/>
    </row>
    <row r="9" customFormat="false" ht="25.5" hidden="false" customHeight="true" outlineLevel="0" collapsed="false">
      <c r="A9" s="18"/>
      <c r="B9" s="18" t="str">
        <f aca="false">IFERROR(VLOOKUP(A9,更新確認一覧!$A$5:$B$30,2,FALSE()),"")</f>
        <v/>
      </c>
      <c r="C9" s="19" t="str">
        <f aca="false">IFERROR(VLOOKUP(A9,更新確認一覧!$A$5:$P$30,16,FALSE()),"")</f>
        <v/>
      </c>
      <c r="D9" s="18"/>
      <c r="E9" s="18"/>
      <c r="F9" s="18"/>
      <c r="G9" s="19"/>
      <c r="H9" s="19"/>
      <c r="I9" s="18"/>
      <c r="J9" s="18"/>
    </row>
    <row r="10" customFormat="false" ht="25.5" hidden="false" customHeight="true" outlineLevel="0" collapsed="false">
      <c r="A10" s="16"/>
      <c r="B10" s="16" t="str">
        <f aca="false">IFERROR(VLOOKUP(A10,更新確認一覧!$A$5:$B$30,2,FALSE()),"")</f>
        <v/>
      </c>
      <c r="C10" s="20" t="str">
        <f aca="false">IFERROR(VLOOKUP(A10,更新確認一覧!$A$5:$P$30,16,FALSE()),"")</f>
        <v/>
      </c>
      <c r="D10" s="16"/>
      <c r="E10" s="16"/>
      <c r="F10" s="16"/>
      <c r="G10" s="20"/>
      <c r="H10" s="20"/>
      <c r="I10" s="16"/>
      <c r="J10" s="16"/>
    </row>
    <row r="11" customFormat="false" ht="25.5" hidden="false" customHeight="true" outlineLevel="0" collapsed="false">
      <c r="A11" s="18"/>
      <c r="B11" s="18" t="str">
        <f aca="false">IFERROR(VLOOKUP(A11,更新確認一覧!$A$5:$B$30,2,FALSE()),"")</f>
        <v/>
      </c>
      <c r="C11" s="19" t="str">
        <f aca="false">IFERROR(VLOOKUP(A11,更新確認一覧!$A$5:$P$30,16,FALSE()),"")</f>
        <v/>
      </c>
      <c r="D11" s="18"/>
      <c r="E11" s="18"/>
      <c r="F11" s="18"/>
      <c r="G11" s="19"/>
      <c r="H11" s="19"/>
      <c r="I11" s="18"/>
      <c r="J11" s="18"/>
    </row>
    <row r="12" customFormat="false" ht="25.5" hidden="false" customHeight="true" outlineLevel="0" collapsed="false">
      <c r="A12" s="16"/>
      <c r="B12" s="16" t="str">
        <f aca="false">IFERROR(VLOOKUP(A12,更新確認一覧!$A$5:$B$30,2,FALSE()),"")</f>
        <v/>
      </c>
      <c r="C12" s="20" t="str">
        <f aca="false">IFERROR(VLOOKUP(A12,更新確認一覧!$A$5:$P$30,16,FALSE()),"")</f>
        <v/>
      </c>
      <c r="D12" s="16"/>
      <c r="E12" s="16"/>
      <c r="F12" s="16"/>
      <c r="G12" s="20"/>
      <c r="H12" s="20"/>
      <c r="I12" s="16"/>
      <c r="J12" s="16"/>
    </row>
    <row r="13" customFormat="false" ht="25.5" hidden="false" customHeight="true" outlineLevel="0" collapsed="false">
      <c r="A13" s="18"/>
      <c r="B13" s="18" t="str">
        <f aca="false">IFERROR(VLOOKUP(A13,更新確認一覧!$A$5:$B$30,2,FALSE()),"")</f>
        <v/>
      </c>
      <c r="C13" s="19" t="str">
        <f aca="false">IFERROR(VLOOKUP(A13,更新確認一覧!$A$5:$P$30,16,FALSE()),"")</f>
        <v/>
      </c>
      <c r="D13" s="18"/>
      <c r="E13" s="18"/>
      <c r="F13" s="18"/>
      <c r="G13" s="19"/>
      <c r="H13" s="19"/>
      <c r="I13" s="18"/>
      <c r="J13" s="18"/>
    </row>
    <row r="14" customFormat="false" ht="25.5" hidden="false" customHeight="true" outlineLevel="0" collapsed="false">
      <c r="A14" s="16"/>
      <c r="B14" s="16" t="str">
        <f aca="false">IFERROR(VLOOKUP(A14,更新確認一覧!$A$5:$B$30,2,FALSE()),"")</f>
        <v/>
      </c>
      <c r="C14" s="20" t="str">
        <f aca="false">IFERROR(VLOOKUP(A14,更新確認一覧!$A$5:$P$30,16,FALSE()),"")</f>
        <v/>
      </c>
      <c r="D14" s="16"/>
      <c r="E14" s="16"/>
      <c r="F14" s="16"/>
      <c r="G14" s="20"/>
      <c r="H14" s="20"/>
      <c r="I14" s="16"/>
      <c r="J14" s="16"/>
    </row>
    <row r="15" customFormat="false" ht="25.5" hidden="false" customHeight="true" outlineLevel="0" collapsed="false">
      <c r="A15" s="18"/>
      <c r="B15" s="18" t="str">
        <f aca="false">IFERROR(VLOOKUP(A15,更新確認一覧!$A$5:$B$30,2,FALSE()),"")</f>
        <v/>
      </c>
      <c r="C15" s="19" t="str">
        <f aca="false">IFERROR(VLOOKUP(A15,更新確認一覧!$A$5:$P$30,16,FALSE()),"")</f>
        <v/>
      </c>
      <c r="D15" s="18"/>
      <c r="E15" s="18"/>
      <c r="F15" s="18"/>
      <c r="G15" s="19"/>
      <c r="H15" s="19"/>
      <c r="I15" s="18"/>
      <c r="J15" s="18"/>
    </row>
    <row r="16" customFormat="false" ht="25.5" hidden="false" customHeight="true" outlineLevel="0" collapsed="false">
      <c r="A16" s="16"/>
      <c r="B16" s="16" t="str">
        <f aca="false">IFERROR(VLOOKUP(A16,更新確認一覧!$A$5:$B$30,2,FALSE()),"")</f>
        <v/>
      </c>
      <c r="C16" s="20" t="str">
        <f aca="false">IFERROR(VLOOKUP(A16,更新確認一覧!$A$5:$P$30,16,FALSE()),"")</f>
        <v/>
      </c>
      <c r="D16" s="16"/>
      <c r="E16" s="16"/>
      <c r="F16" s="16"/>
      <c r="G16" s="20"/>
      <c r="H16" s="20"/>
      <c r="I16" s="16"/>
      <c r="J16" s="16"/>
    </row>
    <row r="17" customFormat="false" ht="25.5" hidden="false" customHeight="true" outlineLevel="0" collapsed="false">
      <c r="A17" s="18"/>
      <c r="B17" s="18" t="str">
        <f aca="false">IFERROR(VLOOKUP(A17,更新確認一覧!$A$5:$B$30,2,FALSE()),"")</f>
        <v/>
      </c>
      <c r="C17" s="19" t="str">
        <f aca="false">IFERROR(VLOOKUP(A17,更新確認一覧!$A$5:$P$30,16,FALSE()),"")</f>
        <v/>
      </c>
      <c r="D17" s="18"/>
      <c r="E17" s="18"/>
      <c r="F17" s="18"/>
      <c r="G17" s="19"/>
      <c r="H17" s="19"/>
      <c r="I17" s="18"/>
      <c r="J17" s="18"/>
    </row>
    <row r="18" customFormat="false" ht="25.5" hidden="false" customHeight="true" outlineLevel="0" collapsed="false">
      <c r="A18" s="16"/>
      <c r="B18" s="16" t="str">
        <f aca="false">IFERROR(VLOOKUP(A18,更新確認一覧!$A$5:$B$30,2,FALSE()),"")</f>
        <v/>
      </c>
      <c r="C18" s="20" t="str">
        <f aca="false">IFERROR(VLOOKUP(A18,更新確認一覧!$A$5:$P$30,16,FALSE()),"")</f>
        <v/>
      </c>
      <c r="D18" s="16"/>
      <c r="E18" s="16"/>
      <c r="F18" s="16"/>
      <c r="G18" s="20"/>
      <c r="H18" s="20"/>
      <c r="I18" s="16"/>
      <c r="J18" s="16"/>
    </row>
    <row r="19" customFormat="false" ht="25.5" hidden="false" customHeight="true" outlineLevel="0" collapsed="false">
      <c r="A19" s="18"/>
      <c r="B19" s="18" t="str">
        <f aca="false">IFERROR(VLOOKUP(A19,更新確認一覧!$A$5:$B$30,2,FALSE()),"")</f>
        <v/>
      </c>
      <c r="C19" s="19" t="str">
        <f aca="false">IFERROR(VLOOKUP(A19,更新確認一覧!$A$5:$P$30,16,FALSE()),"")</f>
        <v/>
      </c>
      <c r="D19" s="18"/>
      <c r="E19" s="18"/>
      <c r="F19" s="18"/>
      <c r="G19" s="19"/>
      <c r="H19" s="19"/>
      <c r="I19" s="18"/>
      <c r="J19" s="18"/>
    </row>
    <row r="20" customFormat="false" ht="25.5" hidden="false" customHeight="true" outlineLevel="0" collapsed="false">
      <c r="A20" s="16"/>
      <c r="B20" s="16" t="str">
        <f aca="false">IFERROR(VLOOKUP(A20,更新確認一覧!$A$5:$B$30,2,FALSE()),"")</f>
        <v/>
      </c>
      <c r="C20" s="20" t="str">
        <f aca="false">IFERROR(VLOOKUP(A20,更新確認一覧!$A$5:$P$30,16,FALSE()),"")</f>
        <v/>
      </c>
      <c r="D20" s="16"/>
      <c r="E20" s="16"/>
      <c r="F20" s="16"/>
      <c r="G20" s="20"/>
      <c r="H20" s="20"/>
      <c r="I20" s="16"/>
      <c r="J20" s="16"/>
    </row>
    <row r="21" customFormat="false" ht="25.5" hidden="false" customHeight="true" outlineLevel="0" collapsed="false">
      <c r="A21" s="18"/>
      <c r="B21" s="18" t="str">
        <f aca="false">IFERROR(VLOOKUP(A21,更新確認一覧!$A$5:$B$30,2,FALSE()),"")</f>
        <v/>
      </c>
      <c r="C21" s="19" t="str">
        <f aca="false">IFERROR(VLOOKUP(A21,更新確認一覧!$A$5:$P$30,16,FALSE()),"")</f>
        <v/>
      </c>
      <c r="D21" s="18"/>
      <c r="E21" s="18"/>
      <c r="F21" s="18"/>
      <c r="G21" s="19"/>
      <c r="H21" s="19"/>
      <c r="I21" s="18"/>
      <c r="J21" s="18"/>
    </row>
    <row r="22" customFormat="false" ht="25.5" hidden="false" customHeight="true" outlineLevel="0" collapsed="false">
      <c r="A22" s="16"/>
      <c r="B22" s="16" t="str">
        <f aca="false">IFERROR(VLOOKUP(A22,更新確認一覧!$A$5:$B$30,2,FALSE()),"")</f>
        <v/>
      </c>
      <c r="C22" s="20" t="str">
        <f aca="false">IFERROR(VLOOKUP(A22,更新確認一覧!$A$5:$P$30,16,FALSE()),"")</f>
        <v/>
      </c>
      <c r="D22" s="16"/>
      <c r="E22" s="16"/>
      <c r="F22" s="16"/>
      <c r="G22" s="20"/>
      <c r="H22" s="20"/>
      <c r="I22" s="16"/>
      <c r="J22" s="16"/>
    </row>
    <row r="23" customFormat="false" ht="25.5" hidden="false" customHeight="true" outlineLevel="0" collapsed="false">
      <c r="A23" s="18"/>
      <c r="B23" s="18" t="str">
        <f aca="false">IFERROR(VLOOKUP(A23,更新確認一覧!$A$5:$B$30,2,FALSE()),"")</f>
        <v/>
      </c>
      <c r="C23" s="19" t="str">
        <f aca="false">IFERROR(VLOOKUP(A23,更新確認一覧!$A$5:$P$30,16,FALSE()),"")</f>
        <v/>
      </c>
      <c r="D23" s="18"/>
      <c r="E23" s="18"/>
      <c r="F23" s="18"/>
      <c r="G23" s="19"/>
      <c r="H23" s="19"/>
      <c r="I23" s="18"/>
      <c r="J23" s="18"/>
    </row>
    <row r="24" customFormat="false" ht="25.5" hidden="false" customHeight="true" outlineLevel="0" collapsed="false">
      <c r="A24" s="16"/>
      <c r="B24" s="16" t="str">
        <f aca="false">IFERROR(VLOOKUP(A24,更新確認一覧!$A$5:$B$30,2,FALSE()),"")</f>
        <v/>
      </c>
      <c r="C24" s="20" t="str">
        <f aca="false">IFERROR(VLOOKUP(A24,更新確認一覧!$A$5:$P$30,16,FALSE()),"")</f>
        <v/>
      </c>
      <c r="D24" s="16"/>
      <c r="E24" s="16"/>
      <c r="F24" s="16"/>
      <c r="G24" s="20"/>
      <c r="H24" s="20"/>
      <c r="I24" s="16"/>
      <c r="J24" s="16"/>
    </row>
    <row r="25" customFormat="false" ht="25.5" hidden="false" customHeight="true" outlineLevel="0" collapsed="false">
      <c r="A25" s="18"/>
      <c r="B25" s="18" t="str">
        <f aca="false">IFERROR(VLOOKUP(A25,更新確認一覧!$A$5:$B$30,2,FALSE()),"")</f>
        <v/>
      </c>
      <c r="C25" s="19" t="str">
        <f aca="false">IFERROR(VLOOKUP(A25,更新確認一覧!$A$5:$P$30,16,FALSE()),"")</f>
        <v/>
      </c>
      <c r="D25" s="18"/>
      <c r="E25" s="18"/>
      <c r="F25" s="18"/>
      <c r="G25" s="19"/>
      <c r="H25" s="19"/>
      <c r="I25" s="18"/>
      <c r="J25" s="18"/>
    </row>
    <row r="26" customFormat="false" ht="25.5" hidden="false" customHeight="true" outlineLevel="0" collapsed="false">
      <c r="A26" s="16"/>
      <c r="B26" s="16" t="str">
        <f aca="false">IFERROR(VLOOKUP(A26,更新確認一覧!$A$5:$B$30,2,FALSE()),"")</f>
        <v/>
      </c>
      <c r="C26" s="20" t="str">
        <f aca="false">IFERROR(VLOOKUP(A26,更新確認一覧!$A$5:$P$30,16,FALSE()),"")</f>
        <v/>
      </c>
      <c r="D26" s="16"/>
      <c r="E26" s="16"/>
      <c r="F26" s="16"/>
      <c r="G26" s="20"/>
      <c r="H26" s="20"/>
      <c r="I26" s="16"/>
      <c r="J26" s="16"/>
    </row>
    <row r="27" customFormat="false" ht="25.5" hidden="false" customHeight="true" outlineLevel="0" collapsed="false">
      <c r="A27" s="18"/>
      <c r="B27" s="18" t="str">
        <f aca="false">IFERROR(VLOOKUP(A27,更新確認一覧!$A$5:$B$30,2,FALSE()),"")</f>
        <v/>
      </c>
      <c r="C27" s="19" t="str">
        <f aca="false">IFERROR(VLOOKUP(A27,更新確認一覧!$A$5:$P$30,16,FALSE()),"")</f>
        <v/>
      </c>
      <c r="D27" s="18"/>
      <c r="E27" s="18"/>
      <c r="F27" s="18"/>
      <c r="G27" s="19"/>
      <c r="H27" s="19"/>
      <c r="I27" s="18"/>
      <c r="J27" s="18"/>
    </row>
    <row r="28" customFormat="false" ht="25.5" hidden="false" customHeight="true" outlineLevel="0" collapsed="false">
      <c r="A28" s="16"/>
      <c r="B28" s="16" t="str">
        <f aca="false">IFERROR(VLOOKUP(A28,更新確認一覧!$A$5:$B$30,2,FALSE()),"")</f>
        <v/>
      </c>
      <c r="C28" s="20" t="str">
        <f aca="false">IFERROR(VLOOKUP(A28,更新確認一覧!$A$5:$P$30,16,FALSE()),"")</f>
        <v/>
      </c>
      <c r="D28" s="16"/>
      <c r="E28" s="16"/>
      <c r="F28" s="16"/>
      <c r="G28" s="20"/>
      <c r="H28" s="20"/>
      <c r="I28" s="16"/>
      <c r="J28" s="16"/>
    </row>
    <row r="29" customFormat="false" ht="25.5" hidden="false" customHeight="true" outlineLevel="0" collapsed="false">
      <c r="A29" s="18"/>
      <c r="B29" s="18" t="str">
        <f aca="false">IFERROR(VLOOKUP(A29,更新確認一覧!$A$5:$B$30,2,FALSE()),"")</f>
        <v/>
      </c>
      <c r="C29" s="19" t="str">
        <f aca="false">IFERROR(VLOOKUP(A29,更新確認一覧!$A$5:$P$30,16,FALSE()),"")</f>
        <v/>
      </c>
      <c r="D29" s="18"/>
      <c r="E29" s="18"/>
      <c r="F29" s="18"/>
      <c r="G29" s="19"/>
      <c r="H29" s="19"/>
      <c r="I29" s="18"/>
      <c r="J29" s="18"/>
    </row>
    <row r="30" customFormat="false" ht="25.5" hidden="false" customHeight="true" outlineLevel="0" collapsed="false">
      <c r="A30" s="16"/>
      <c r="B30" s="16" t="str">
        <f aca="false">IFERROR(VLOOKUP(A30,更新確認一覧!$A$5:$B$30,2,FALSE()),"")</f>
        <v/>
      </c>
      <c r="C30" s="20" t="str">
        <f aca="false">IFERROR(VLOOKUP(A30,更新確認一覧!$A$5:$P$30,16,FALSE()),"")</f>
        <v/>
      </c>
      <c r="D30" s="16"/>
      <c r="E30" s="16"/>
      <c r="F30" s="16"/>
      <c r="G30" s="20"/>
      <c r="H30" s="20"/>
      <c r="I30" s="16"/>
      <c r="J30" s="16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22"/>
    <col collapsed="false" customWidth="true" hidden="false" outlineLevel="0" max="3" min="3" style="1" width="16"/>
    <col collapsed="false" customWidth="true" hidden="false" outlineLevel="0" max="4" min="4" style="1" width="28"/>
    <col collapsed="false" customWidth="true" hidden="false" outlineLevel="0" max="5" min="5" style="1" width="12"/>
    <col collapsed="false" customWidth="true" hidden="false" outlineLevel="0" max="6" min="6" style="1" width="20"/>
    <col collapsed="false" customWidth="true" hidden="false" outlineLevel="0" max="7" min="7" style="1" width="18"/>
    <col collapsed="false" customWidth="true" hidden="false" outlineLevel="0" max="8" min="8" style="1" width="12"/>
    <col collapsed="false" customWidth="true" hidden="false" outlineLevel="0" max="9" min="9" style="1" width="16"/>
    <col collapsed="false" customWidth="true" hidden="false" outlineLevel="0" max="10" min="10" style="1" width="12"/>
    <col collapsed="false" customWidth="true" hidden="false" outlineLevel="0" max="11" min="11" style="1" width="11"/>
    <col collapsed="false" customWidth="true" hidden="false" outlineLevel="0" max="12" min="12" style="1" width="24"/>
  </cols>
  <sheetData>
    <row r="1" customFormat="false" ht="31.5" hidden="false" customHeight="true" outlineLevel="0" collapsed="false">
      <c r="A1" s="2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0" hidden="false" customHeight="true" outlineLevel="0" collapsed="false">
      <c r="A2" s="3" t="s">
        <v>123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36" hidden="false" customHeight="true" outlineLevel="0" collapsed="false">
      <c r="A4" s="4" t="s">
        <v>2</v>
      </c>
      <c r="B4" s="4" t="s">
        <v>3</v>
      </c>
      <c r="C4" s="4" t="s">
        <v>124</v>
      </c>
      <c r="D4" s="4" t="s">
        <v>125</v>
      </c>
      <c r="E4" s="4" t="s">
        <v>126</v>
      </c>
      <c r="F4" s="4" t="s">
        <v>127</v>
      </c>
      <c r="G4" s="4" t="s">
        <v>128</v>
      </c>
      <c r="H4" s="4" t="s">
        <v>129</v>
      </c>
      <c r="I4" s="4" t="s">
        <v>130</v>
      </c>
      <c r="J4" s="4" t="s">
        <v>131</v>
      </c>
      <c r="K4" s="4" t="s">
        <v>132</v>
      </c>
      <c r="L4" s="4" t="s">
        <v>91</v>
      </c>
    </row>
    <row r="5" customFormat="false" ht="30" hidden="false" customHeight="true" outlineLevel="0" collapsed="false">
      <c r="A5" s="18" t="s">
        <v>69</v>
      </c>
      <c r="B5" s="18" t="str">
        <f aca="false">IFERROR(VLOOKUP(A5,更新確認一覧!$A$5:$B$30,2,FALSE()),"")</f>
        <v>事務所賃貸借契約</v>
      </c>
      <c r="C5" s="7" t="s">
        <v>133</v>
      </c>
      <c r="D5" s="18" t="s">
        <v>134</v>
      </c>
      <c r="E5" s="19" t="n">
        <v>45925</v>
      </c>
      <c r="F5" s="7" t="s">
        <v>135</v>
      </c>
      <c r="G5" s="18" t="s">
        <v>136</v>
      </c>
      <c r="H5" s="19" t="n">
        <v>45927</v>
      </c>
      <c r="I5" s="7" t="s">
        <v>137</v>
      </c>
      <c r="J5" s="19" t="n">
        <v>45927</v>
      </c>
      <c r="K5" s="7" t="s">
        <v>73</v>
      </c>
      <c r="L5" s="7" t="s">
        <v>78</v>
      </c>
    </row>
    <row r="6" customFormat="false" ht="25.5" hidden="false" customHeight="true" outlineLevel="0" collapsed="false">
      <c r="A6" s="16"/>
      <c r="B6" s="16" t="str">
        <f aca="false">IFERROR(VLOOKUP(A6,更新確認一覧!$A$5:$B$30,2,FALSE()),"")</f>
        <v/>
      </c>
      <c r="C6" s="16"/>
      <c r="D6" s="16"/>
      <c r="E6" s="20"/>
      <c r="F6" s="16"/>
      <c r="G6" s="16"/>
      <c r="H6" s="20"/>
      <c r="I6" s="16"/>
      <c r="J6" s="20"/>
      <c r="K6" s="16"/>
      <c r="L6" s="16"/>
    </row>
    <row r="7" customFormat="false" ht="25.5" hidden="false" customHeight="true" outlineLevel="0" collapsed="false">
      <c r="A7" s="18"/>
      <c r="B7" s="18" t="str">
        <f aca="false">IFERROR(VLOOKUP(A7,更新確認一覧!$A$5:$B$30,2,FALSE()),"")</f>
        <v/>
      </c>
      <c r="C7" s="18"/>
      <c r="D7" s="18"/>
      <c r="E7" s="19"/>
      <c r="F7" s="18"/>
      <c r="G7" s="18"/>
      <c r="H7" s="19"/>
      <c r="I7" s="18"/>
      <c r="J7" s="19"/>
      <c r="K7" s="18"/>
      <c r="L7" s="18"/>
    </row>
    <row r="8" customFormat="false" ht="25.5" hidden="false" customHeight="true" outlineLevel="0" collapsed="false">
      <c r="A8" s="16"/>
      <c r="B8" s="16" t="str">
        <f aca="false">IFERROR(VLOOKUP(A8,更新確認一覧!$A$5:$B$30,2,FALSE()),"")</f>
        <v/>
      </c>
      <c r="C8" s="16"/>
      <c r="D8" s="16"/>
      <c r="E8" s="20"/>
      <c r="F8" s="16"/>
      <c r="G8" s="16"/>
      <c r="H8" s="20"/>
      <c r="I8" s="16"/>
      <c r="J8" s="20"/>
      <c r="K8" s="16"/>
      <c r="L8" s="16"/>
    </row>
    <row r="9" customFormat="false" ht="25.5" hidden="false" customHeight="true" outlineLevel="0" collapsed="false">
      <c r="A9" s="18"/>
      <c r="B9" s="18" t="str">
        <f aca="false">IFERROR(VLOOKUP(A9,更新確認一覧!$A$5:$B$30,2,FALSE()),"")</f>
        <v/>
      </c>
      <c r="C9" s="18"/>
      <c r="D9" s="18"/>
      <c r="E9" s="19"/>
      <c r="F9" s="18"/>
      <c r="G9" s="18"/>
      <c r="H9" s="19"/>
      <c r="I9" s="18"/>
      <c r="J9" s="19"/>
      <c r="K9" s="18"/>
      <c r="L9" s="18"/>
    </row>
    <row r="10" customFormat="false" ht="25.5" hidden="false" customHeight="true" outlineLevel="0" collapsed="false">
      <c r="A10" s="16"/>
      <c r="B10" s="16" t="str">
        <f aca="false">IFERROR(VLOOKUP(A10,更新確認一覧!$A$5:$B$30,2,FALSE()),"")</f>
        <v/>
      </c>
      <c r="C10" s="16"/>
      <c r="D10" s="16"/>
      <c r="E10" s="20"/>
      <c r="F10" s="16"/>
      <c r="G10" s="16"/>
      <c r="H10" s="20"/>
      <c r="I10" s="16"/>
      <c r="J10" s="20"/>
      <c r="K10" s="16"/>
      <c r="L10" s="16"/>
    </row>
    <row r="11" customFormat="false" ht="25.5" hidden="false" customHeight="true" outlineLevel="0" collapsed="false">
      <c r="A11" s="18"/>
      <c r="B11" s="18" t="str">
        <f aca="false">IFERROR(VLOOKUP(A11,更新確認一覧!$A$5:$B$30,2,FALSE()),"")</f>
        <v/>
      </c>
      <c r="C11" s="18"/>
      <c r="D11" s="18"/>
      <c r="E11" s="19"/>
      <c r="F11" s="18"/>
      <c r="G11" s="18"/>
      <c r="H11" s="19"/>
      <c r="I11" s="18"/>
      <c r="J11" s="19"/>
      <c r="K11" s="18"/>
      <c r="L11" s="18"/>
    </row>
    <row r="12" customFormat="false" ht="25.5" hidden="false" customHeight="true" outlineLevel="0" collapsed="false">
      <c r="A12" s="16"/>
      <c r="B12" s="16" t="str">
        <f aca="false">IFERROR(VLOOKUP(A12,更新確認一覧!$A$5:$B$30,2,FALSE()),"")</f>
        <v/>
      </c>
      <c r="C12" s="16"/>
      <c r="D12" s="16"/>
      <c r="E12" s="20"/>
      <c r="F12" s="16"/>
      <c r="G12" s="16"/>
      <c r="H12" s="20"/>
      <c r="I12" s="16"/>
      <c r="J12" s="20"/>
      <c r="K12" s="16"/>
      <c r="L12" s="16"/>
    </row>
    <row r="13" customFormat="false" ht="25.5" hidden="false" customHeight="true" outlineLevel="0" collapsed="false">
      <c r="A13" s="18"/>
      <c r="B13" s="18" t="str">
        <f aca="false">IFERROR(VLOOKUP(A13,更新確認一覧!$A$5:$B$30,2,FALSE()),"")</f>
        <v/>
      </c>
      <c r="C13" s="18"/>
      <c r="D13" s="18"/>
      <c r="E13" s="19"/>
      <c r="F13" s="18"/>
      <c r="G13" s="18"/>
      <c r="H13" s="19"/>
      <c r="I13" s="18"/>
      <c r="J13" s="19"/>
      <c r="K13" s="18"/>
      <c r="L13" s="18"/>
    </row>
    <row r="14" customFormat="false" ht="25.5" hidden="false" customHeight="true" outlineLevel="0" collapsed="false">
      <c r="A14" s="16"/>
      <c r="B14" s="16" t="str">
        <f aca="false">IFERROR(VLOOKUP(A14,更新確認一覧!$A$5:$B$30,2,FALSE()),"")</f>
        <v/>
      </c>
      <c r="C14" s="16"/>
      <c r="D14" s="16"/>
      <c r="E14" s="20"/>
      <c r="F14" s="16"/>
      <c r="G14" s="16"/>
      <c r="H14" s="20"/>
      <c r="I14" s="16"/>
      <c r="J14" s="20"/>
      <c r="K14" s="16"/>
      <c r="L14" s="16"/>
    </row>
    <row r="15" customFormat="false" ht="25.5" hidden="false" customHeight="true" outlineLevel="0" collapsed="false">
      <c r="A15" s="18"/>
      <c r="B15" s="18" t="str">
        <f aca="false">IFERROR(VLOOKUP(A15,更新確認一覧!$A$5:$B$30,2,FALSE()),"")</f>
        <v/>
      </c>
      <c r="C15" s="18"/>
      <c r="D15" s="18"/>
      <c r="E15" s="19"/>
      <c r="F15" s="18"/>
      <c r="G15" s="18"/>
      <c r="H15" s="19"/>
      <c r="I15" s="18"/>
      <c r="J15" s="19"/>
      <c r="K15" s="18"/>
      <c r="L15" s="18"/>
    </row>
    <row r="16" customFormat="false" ht="25.5" hidden="false" customHeight="true" outlineLevel="0" collapsed="false">
      <c r="A16" s="16"/>
      <c r="B16" s="16" t="str">
        <f aca="false">IFERROR(VLOOKUP(A16,更新確認一覧!$A$5:$B$30,2,FALSE()),"")</f>
        <v/>
      </c>
      <c r="C16" s="16"/>
      <c r="D16" s="16"/>
      <c r="E16" s="20"/>
      <c r="F16" s="16"/>
      <c r="G16" s="16"/>
      <c r="H16" s="20"/>
      <c r="I16" s="16"/>
      <c r="J16" s="20"/>
      <c r="K16" s="16"/>
      <c r="L16" s="16"/>
    </row>
    <row r="17" customFormat="false" ht="25.5" hidden="false" customHeight="true" outlineLevel="0" collapsed="false">
      <c r="A17" s="18"/>
      <c r="B17" s="18" t="str">
        <f aca="false">IFERROR(VLOOKUP(A17,更新確認一覧!$A$5:$B$30,2,FALSE()),"")</f>
        <v/>
      </c>
      <c r="C17" s="18"/>
      <c r="D17" s="18"/>
      <c r="E17" s="19"/>
      <c r="F17" s="18"/>
      <c r="G17" s="18"/>
      <c r="H17" s="19"/>
      <c r="I17" s="18"/>
      <c r="J17" s="19"/>
      <c r="K17" s="18"/>
      <c r="L17" s="18"/>
    </row>
    <row r="18" customFormat="false" ht="25.5" hidden="false" customHeight="true" outlineLevel="0" collapsed="false">
      <c r="A18" s="16"/>
      <c r="B18" s="16" t="str">
        <f aca="false">IFERROR(VLOOKUP(A18,更新確認一覧!$A$5:$B$30,2,FALSE()),"")</f>
        <v/>
      </c>
      <c r="C18" s="16"/>
      <c r="D18" s="16"/>
      <c r="E18" s="20"/>
      <c r="F18" s="16"/>
      <c r="G18" s="16"/>
      <c r="H18" s="20"/>
      <c r="I18" s="16"/>
      <c r="J18" s="20"/>
      <c r="K18" s="16"/>
      <c r="L18" s="16"/>
    </row>
    <row r="19" customFormat="false" ht="25.5" hidden="false" customHeight="true" outlineLevel="0" collapsed="false">
      <c r="A19" s="18"/>
      <c r="B19" s="18" t="str">
        <f aca="false">IFERROR(VLOOKUP(A19,更新確認一覧!$A$5:$B$30,2,FALSE()),"")</f>
        <v/>
      </c>
      <c r="C19" s="18"/>
      <c r="D19" s="18"/>
      <c r="E19" s="19"/>
      <c r="F19" s="18"/>
      <c r="G19" s="18"/>
      <c r="H19" s="19"/>
      <c r="I19" s="18"/>
      <c r="J19" s="19"/>
      <c r="K19" s="18"/>
      <c r="L19" s="18"/>
    </row>
    <row r="20" customFormat="false" ht="25.5" hidden="false" customHeight="true" outlineLevel="0" collapsed="false">
      <c r="A20" s="16"/>
      <c r="B20" s="16" t="str">
        <f aca="false">IFERROR(VLOOKUP(A20,更新確認一覧!$A$5:$B$30,2,FALSE()),"")</f>
        <v/>
      </c>
      <c r="C20" s="16"/>
      <c r="D20" s="16"/>
      <c r="E20" s="20"/>
      <c r="F20" s="16"/>
      <c r="G20" s="16"/>
      <c r="H20" s="20"/>
      <c r="I20" s="16"/>
      <c r="J20" s="20"/>
      <c r="K20" s="16"/>
      <c r="L20" s="16"/>
    </row>
    <row r="21" customFormat="false" ht="25.5" hidden="false" customHeight="true" outlineLevel="0" collapsed="false">
      <c r="A21" s="18"/>
      <c r="B21" s="18" t="str">
        <f aca="false">IFERROR(VLOOKUP(A21,更新確認一覧!$A$5:$B$30,2,FALSE()),"")</f>
        <v/>
      </c>
      <c r="C21" s="18"/>
      <c r="D21" s="18"/>
      <c r="E21" s="19"/>
      <c r="F21" s="18"/>
      <c r="G21" s="18"/>
      <c r="H21" s="19"/>
      <c r="I21" s="18"/>
      <c r="J21" s="19"/>
      <c r="K21" s="18"/>
      <c r="L21" s="18"/>
    </row>
    <row r="22" customFormat="false" ht="25.5" hidden="false" customHeight="true" outlineLevel="0" collapsed="false">
      <c r="A22" s="16"/>
      <c r="B22" s="16" t="str">
        <f aca="false">IFERROR(VLOOKUP(A22,更新確認一覧!$A$5:$B$30,2,FALSE()),"")</f>
        <v/>
      </c>
      <c r="C22" s="16"/>
      <c r="D22" s="16"/>
      <c r="E22" s="20"/>
      <c r="F22" s="16"/>
      <c r="G22" s="16"/>
      <c r="H22" s="20"/>
      <c r="I22" s="16"/>
      <c r="J22" s="20"/>
      <c r="K22" s="16"/>
      <c r="L22" s="16"/>
    </row>
    <row r="23" customFormat="false" ht="25.5" hidden="false" customHeight="true" outlineLevel="0" collapsed="false">
      <c r="A23" s="18"/>
      <c r="B23" s="18" t="str">
        <f aca="false">IFERROR(VLOOKUP(A23,更新確認一覧!$A$5:$B$30,2,FALSE()),"")</f>
        <v/>
      </c>
      <c r="C23" s="18"/>
      <c r="D23" s="18"/>
      <c r="E23" s="19"/>
      <c r="F23" s="18"/>
      <c r="G23" s="18"/>
      <c r="H23" s="19"/>
      <c r="I23" s="18"/>
      <c r="J23" s="19"/>
      <c r="K23" s="18"/>
      <c r="L23" s="18"/>
    </row>
    <row r="24" customFormat="false" ht="25.5" hidden="false" customHeight="true" outlineLevel="0" collapsed="false">
      <c r="A24" s="16"/>
      <c r="B24" s="16" t="str">
        <f aca="false">IFERROR(VLOOKUP(A24,更新確認一覧!$A$5:$B$30,2,FALSE()),"")</f>
        <v/>
      </c>
      <c r="C24" s="16"/>
      <c r="D24" s="16"/>
      <c r="E24" s="20"/>
      <c r="F24" s="16"/>
      <c r="G24" s="16"/>
      <c r="H24" s="20"/>
      <c r="I24" s="16"/>
      <c r="J24" s="20"/>
      <c r="K24" s="16"/>
      <c r="L24" s="16"/>
    </row>
    <row r="25" customFormat="false" ht="25.5" hidden="false" customHeight="true" outlineLevel="0" collapsed="false">
      <c r="A25" s="18"/>
      <c r="B25" s="18" t="str">
        <f aca="false">IFERROR(VLOOKUP(A25,更新確認一覧!$A$5:$B$30,2,FALSE()),"")</f>
        <v/>
      </c>
      <c r="C25" s="18"/>
      <c r="D25" s="18"/>
      <c r="E25" s="19"/>
      <c r="F25" s="18"/>
      <c r="G25" s="18"/>
      <c r="H25" s="19"/>
      <c r="I25" s="18"/>
      <c r="J25" s="19"/>
      <c r="K25" s="18"/>
      <c r="L25" s="18"/>
    </row>
    <row r="26" customFormat="false" ht="25.5" hidden="false" customHeight="true" outlineLevel="0" collapsed="false">
      <c r="A26" s="16"/>
      <c r="B26" s="16" t="str">
        <f aca="false">IFERROR(VLOOKUP(A26,更新確認一覧!$A$5:$B$30,2,FALSE()),"")</f>
        <v/>
      </c>
      <c r="C26" s="16"/>
      <c r="D26" s="16"/>
      <c r="E26" s="20"/>
      <c r="F26" s="16"/>
      <c r="G26" s="16"/>
      <c r="H26" s="20"/>
      <c r="I26" s="16"/>
      <c r="J26" s="20"/>
      <c r="K26" s="16"/>
      <c r="L26" s="16"/>
    </row>
    <row r="27" customFormat="false" ht="25.5" hidden="false" customHeight="true" outlineLevel="0" collapsed="false">
      <c r="A27" s="18"/>
      <c r="B27" s="18" t="str">
        <f aca="false">IFERROR(VLOOKUP(A27,更新確認一覧!$A$5:$B$30,2,FALSE()),"")</f>
        <v/>
      </c>
      <c r="C27" s="18"/>
      <c r="D27" s="18"/>
      <c r="E27" s="19"/>
      <c r="F27" s="18"/>
      <c r="G27" s="18"/>
      <c r="H27" s="19"/>
      <c r="I27" s="18"/>
      <c r="J27" s="19"/>
      <c r="K27" s="18"/>
      <c r="L27" s="18"/>
    </row>
    <row r="28" customFormat="false" ht="25.5" hidden="false" customHeight="true" outlineLevel="0" collapsed="false">
      <c r="A28" s="16"/>
      <c r="B28" s="16" t="str">
        <f aca="false">IFERROR(VLOOKUP(A28,更新確認一覧!$A$5:$B$30,2,FALSE()),"")</f>
        <v/>
      </c>
      <c r="C28" s="16"/>
      <c r="D28" s="16"/>
      <c r="E28" s="20"/>
      <c r="F28" s="16"/>
      <c r="G28" s="16"/>
      <c r="H28" s="20"/>
      <c r="I28" s="16"/>
      <c r="J28" s="20"/>
      <c r="K28" s="16"/>
      <c r="L28" s="16"/>
    </row>
    <row r="29" customFormat="false" ht="25.5" hidden="false" customHeight="true" outlineLevel="0" collapsed="false">
      <c r="A29" s="18"/>
      <c r="B29" s="18" t="str">
        <f aca="false">IFERROR(VLOOKUP(A29,更新確認一覧!$A$5:$B$30,2,FALSE()),"")</f>
        <v/>
      </c>
      <c r="C29" s="18"/>
      <c r="D29" s="18"/>
      <c r="E29" s="19"/>
      <c r="F29" s="18"/>
      <c r="G29" s="18"/>
      <c r="H29" s="19"/>
      <c r="I29" s="18"/>
      <c r="J29" s="19"/>
      <c r="K29" s="18"/>
      <c r="L29" s="18"/>
    </row>
    <row r="30" customFormat="false" ht="25.5" hidden="false" customHeight="true" outlineLevel="0" collapsed="false">
      <c r="A30" s="16"/>
      <c r="B30" s="16" t="str">
        <f aca="false">IFERROR(VLOOKUP(A30,更新確認一覧!$A$5:$B$30,2,FALSE()),"")</f>
        <v/>
      </c>
      <c r="C30" s="16"/>
      <c r="D30" s="16"/>
      <c r="E30" s="20"/>
      <c r="F30" s="16"/>
      <c r="G30" s="16"/>
      <c r="H30" s="20"/>
      <c r="I30" s="16"/>
      <c r="J30" s="20"/>
      <c r="K30" s="16"/>
      <c r="L30" s="16"/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22"/>
  </cols>
  <sheetData>
    <row r="1" customFormat="false" ht="30" hidden="false" customHeight="true" outlineLevel="0" collapsed="false">
      <c r="A1" s="21" t="s">
        <v>138</v>
      </c>
      <c r="B1" s="21"/>
      <c r="C1" s="21"/>
      <c r="D1" s="21"/>
      <c r="E1" s="21"/>
    </row>
    <row r="2" customFormat="false" ht="30" hidden="false" customHeight="true" outlineLevel="0" collapsed="false">
      <c r="A2" s="4" t="s">
        <v>9</v>
      </c>
      <c r="B2" s="4" t="s">
        <v>13</v>
      </c>
      <c r="C2" s="4" t="s">
        <v>19</v>
      </c>
      <c r="D2" s="4" t="s">
        <v>23</v>
      </c>
      <c r="E2" s="4" t="s">
        <v>82</v>
      </c>
    </row>
    <row r="3" customFormat="false" ht="15" hidden="false" customHeight="true" outlineLevel="0" collapsed="false">
      <c r="A3" s="22" t="s">
        <v>31</v>
      </c>
      <c r="B3" s="22" t="s">
        <v>34</v>
      </c>
      <c r="C3" s="22" t="s">
        <v>67</v>
      </c>
      <c r="D3" s="22" t="s">
        <v>38</v>
      </c>
      <c r="E3" s="22" t="s">
        <v>92</v>
      </c>
    </row>
    <row r="4" customFormat="false" ht="15" hidden="false" customHeight="true" outlineLevel="0" collapsed="false">
      <c r="A4" s="23" t="s">
        <v>139</v>
      </c>
      <c r="B4" s="23" t="s">
        <v>140</v>
      </c>
      <c r="C4" s="23" t="s">
        <v>36</v>
      </c>
      <c r="D4" s="23" t="s">
        <v>57</v>
      </c>
      <c r="E4" s="23" t="s">
        <v>141</v>
      </c>
    </row>
    <row r="5" customFormat="false" ht="15" hidden="false" customHeight="true" outlineLevel="0" collapsed="false">
      <c r="A5" s="22" t="s">
        <v>64</v>
      </c>
      <c r="B5" s="22" t="s">
        <v>53</v>
      </c>
      <c r="C5" s="22" t="s">
        <v>142</v>
      </c>
      <c r="D5" s="22" t="s">
        <v>46</v>
      </c>
      <c r="E5" s="22" t="s">
        <v>143</v>
      </c>
    </row>
    <row r="6" customFormat="false" ht="15" hidden="false" customHeight="true" outlineLevel="0" collapsed="false">
      <c r="A6" s="23" t="s">
        <v>144</v>
      </c>
      <c r="B6" s="23" t="s">
        <v>145</v>
      </c>
      <c r="C6" s="23" t="s">
        <v>44</v>
      </c>
      <c r="D6" s="23" t="s">
        <v>146</v>
      </c>
      <c r="E6" s="23" t="s">
        <v>147</v>
      </c>
    </row>
    <row r="7" customFormat="false" ht="15" hidden="false" customHeight="true" outlineLevel="0" collapsed="false">
      <c r="B7" s="24" t="s">
        <v>148</v>
      </c>
      <c r="C7" s="22" t="s">
        <v>55</v>
      </c>
      <c r="E7" s="22" t="s">
        <v>149</v>
      </c>
    </row>
    <row r="8" customFormat="false" ht="15" hidden="false" customHeight="true" outlineLevel="0" collapsed="false">
      <c r="C8" s="23" t="s">
        <v>77</v>
      </c>
    </row>
    <row r="9" customFormat="false" ht="15" hidden="false" customHeight="true" outlineLevel="0" collapsed="false">
      <c r="C9" s="22" t="s">
        <v>150</v>
      </c>
    </row>
    <row r="10" customFormat="false" ht="15" hidden="false" customHeight="true" outlineLevel="0" collapsed="false">
      <c r="C10" s="23" t="s">
        <v>151</v>
      </c>
    </row>
    <row r="11" customFormat="false" ht="15" hidden="false" customHeight="true" outlineLevel="0" collapsed="false">
      <c r="C11" s="22" t="s">
        <v>152</v>
      </c>
    </row>
    <row r="12" customFormat="false" ht="15" hidden="false" customHeight="true" outlineLevel="0" collapsed="false">
      <c r="C12" s="23" t="s">
        <v>153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8"/>
    <col collapsed="false" customWidth="true" hidden="false" outlineLevel="0" max="3" min="3" style="1" width="70"/>
  </cols>
  <sheetData>
    <row r="1" customFormat="false" ht="39.75" hidden="false" customHeight="true" outlineLevel="0" collapsed="false">
      <c r="A1" s="25" t="s">
        <v>154</v>
      </c>
      <c r="B1" s="25"/>
      <c r="C1" s="25"/>
    </row>
    <row r="2" customFormat="false" ht="21.75" hidden="false" customHeight="true" outlineLevel="0" collapsed="false">
      <c r="A2" s="26" t="s">
        <v>155</v>
      </c>
      <c r="B2" s="26"/>
      <c r="C2" s="26"/>
    </row>
    <row r="4" customFormat="false" ht="25.5" hidden="false" customHeight="true" outlineLevel="0" collapsed="false">
      <c r="A4" s="27" t="s">
        <v>156</v>
      </c>
      <c r="B4" s="28" t="s">
        <v>157</v>
      </c>
      <c r="C4" s="28"/>
    </row>
    <row r="5" customFormat="false" ht="117.75" hidden="false" customHeight="true" outlineLevel="0" collapsed="false">
      <c r="B5" s="29" t="s">
        <v>158</v>
      </c>
      <c r="C5" s="29"/>
    </row>
    <row r="7" customFormat="false" ht="25.5" hidden="false" customHeight="true" outlineLevel="0" collapsed="false">
      <c r="A7" s="27" t="s">
        <v>159</v>
      </c>
      <c r="B7" s="28" t="s">
        <v>160</v>
      </c>
      <c r="C7" s="28"/>
    </row>
    <row r="8" customFormat="false" ht="99.75" hidden="false" customHeight="true" outlineLevel="0" collapsed="false">
      <c r="B8" s="30" t="s">
        <v>161</v>
      </c>
      <c r="C8" s="30"/>
    </row>
    <row r="10" customFormat="false" ht="25.5" hidden="false" customHeight="true" outlineLevel="0" collapsed="false">
      <c r="A10" s="27" t="s">
        <v>162</v>
      </c>
      <c r="B10" s="28" t="s">
        <v>163</v>
      </c>
      <c r="C10" s="28"/>
    </row>
    <row r="11" customFormat="false" ht="117.75" hidden="false" customHeight="true" outlineLevel="0" collapsed="false">
      <c r="B11" s="30" t="s">
        <v>164</v>
      </c>
      <c r="C11" s="30"/>
    </row>
    <row r="13" customFormat="false" ht="25.5" hidden="false" customHeight="true" outlineLevel="0" collapsed="false">
      <c r="A13" s="27" t="s">
        <v>165</v>
      </c>
      <c r="B13" s="28" t="s">
        <v>166</v>
      </c>
      <c r="C13" s="28"/>
    </row>
    <row r="14" customFormat="false" ht="117.75" hidden="false" customHeight="true" outlineLevel="0" collapsed="false">
      <c r="B14" s="30" t="s">
        <v>167</v>
      </c>
      <c r="C14" s="30"/>
    </row>
    <row r="16" customFormat="false" ht="25.5" hidden="false" customHeight="true" outlineLevel="0" collapsed="false">
      <c r="A16" s="27" t="s">
        <v>168</v>
      </c>
      <c r="B16" s="28" t="s">
        <v>169</v>
      </c>
      <c r="C16" s="28"/>
    </row>
    <row r="17" customFormat="false" ht="135.75" hidden="false" customHeight="true" outlineLevel="0" collapsed="false">
      <c r="B17" s="29" t="s">
        <v>170</v>
      </c>
      <c r="C17" s="29"/>
    </row>
    <row r="19" customFormat="false" ht="25.5" hidden="false" customHeight="true" outlineLevel="0" collapsed="false">
      <c r="A19" s="27" t="s">
        <v>171</v>
      </c>
      <c r="B19" s="28" t="s">
        <v>172</v>
      </c>
      <c r="C19" s="28"/>
    </row>
    <row r="20" customFormat="false" ht="45.75" hidden="false" customHeight="true" outlineLevel="0" collapsed="false">
      <c r="B20" s="30" t="s">
        <v>173</v>
      </c>
      <c r="C20" s="30"/>
    </row>
    <row r="22" customFormat="false" ht="25.5" hidden="false" customHeight="true" outlineLevel="0" collapsed="false">
      <c r="A22" s="27" t="s">
        <v>174</v>
      </c>
      <c r="B22" s="28" t="s">
        <v>175</v>
      </c>
      <c r="C22" s="28"/>
    </row>
    <row r="23" customFormat="false" ht="99.75" hidden="false" customHeight="true" outlineLevel="0" collapsed="false">
      <c r="B23" s="29" t="s">
        <v>176</v>
      </c>
      <c r="C23" s="29"/>
    </row>
    <row r="25" customFormat="false" ht="25.5" hidden="false" customHeight="true" outlineLevel="0" collapsed="false">
      <c r="A25" s="27" t="s">
        <v>177</v>
      </c>
      <c r="B25" s="28" t="s">
        <v>178</v>
      </c>
      <c r="C25" s="28"/>
    </row>
    <row r="26" customFormat="false" ht="81.75" hidden="false" customHeight="true" outlineLevel="0" collapsed="false">
      <c r="B26" s="29" t="s">
        <v>179</v>
      </c>
      <c r="C26" s="29"/>
    </row>
    <row r="29" customFormat="false" ht="69.75" hidden="false" customHeight="true" outlineLevel="0" collapsed="false">
      <c r="A29" s="31" t="s">
        <v>180</v>
      </c>
      <c r="B29" s="31"/>
      <c r="C29" s="31"/>
    </row>
    <row r="31" customFormat="false" ht="15" hidden="false" customHeight="true" outlineLevel="0" collapsed="false">
      <c r="B31" s="32" t="s">
        <v>181</v>
      </c>
    </row>
  </sheetData>
  <mergeCells count="19">
    <mergeCell ref="A1:C1"/>
    <mergeCell ref="A2:C2"/>
    <mergeCell ref="B4:C4"/>
    <mergeCell ref="B5:C5"/>
    <mergeCell ref="B7:C7"/>
    <mergeCell ref="B8:C8"/>
    <mergeCell ref="B10:C10"/>
    <mergeCell ref="B11:C11"/>
    <mergeCell ref="B13:C13"/>
    <mergeCell ref="B14:C14"/>
    <mergeCell ref="B16:C16"/>
    <mergeCell ref="B17:C17"/>
    <mergeCell ref="B19:C19"/>
    <mergeCell ref="B20:C20"/>
    <mergeCell ref="B22:C22"/>
    <mergeCell ref="B23:C23"/>
    <mergeCell ref="B25:C25"/>
    <mergeCell ref="B26:C26"/>
    <mergeCell ref="A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2026-05-24T00:28:10Z</dcterms:created>
  <dc:creator>openpyxl</dc:creator>
  <dc:description/>
  <dc:language>en-US</dc:language>
  <cp:lastModifiedBy/>
  <dcterms:modified xsi:type="dcterms:W3CDTF">2026-05-24T00:29:03Z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