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検収条件一覧" sheetId="1" state="visible" r:id="rId3"/>
    <sheet name="2.成果物一覧" sheetId="2" state="visible" r:id="rId4"/>
    <sheet name="3.検収スケジュール" sheetId="3" state="visible" r:id="rId5"/>
    <sheet name="4.不合格再提出管理" sheetId="4" state="visible" r:id="rId6"/>
    <sheet name="5.支払条件連動" sheetId="5" state="visible" r:id="rId7"/>
    <sheet name="6.ステータス一覧" sheetId="6" state="visible" r:id="rId8"/>
    <sheet name="7.使い方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<sst xmlns="http://schemas.openxmlformats.org/spreadsheetml/2006/main" count="209" uniqueCount="167">
  <si>
    <t xml:space="preserve">検収条件一覧</t>
  </si>
  <si>
    <r>
      <rPr>
        <sz val="10"/>
        <color rgb="FF4A5568"/>
        <rFont val="Yu Gothic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契約につき</t>
    </r>
    <r>
      <rPr>
        <sz val="10"/>
        <color rgb="FF4A5568"/>
        <rFont val="Yu Gothic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行で登録します。検収期限は数式で自動計算されます。</t>
    </r>
  </si>
  <si>
    <t xml:space="preserve">契約番号</t>
  </si>
  <si>
    <t xml:space="preserve">契約名</t>
  </si>
  <si>
    <t xml:space="preserve">相手方</t>
  </si>
  <si>
    <t xml:space="preserve">自社立場</t>
  </si>
  <si>
    <t xml:space="preserve">成果物名</t>
  </si>
  <si>
    <t xml:space="preserve">検収対象</t>
  </si>
  <si>
    <t xml:space="preserve">検収基準</t>
  </si>
  <si>
    <r>
      <rPr>
        <b val="true"/>
        <sz val="10"/>
        <color rgb="FF1A2B4A"/>
        <rFont val="Noto Sans CJK SC"/>
        <family val="2"/>
      </rPr>
      <t xml:space="preserve">検収期間</t>
    </r>
    <r>
      <rPr>
        <b val="true"/>
        <sz val="10"/>
        <color rgb="FF1A2B4A"/>
        <rFont val="Yu Gothic"/>
        <family val="0"/>
        <charset val="1"/>
      </rPr>
      <t xml:space="preserve">(</t>
    </r>
    <r>
      <rPr>
        <b val="true"/>
        <sz val="10"/>
        <color rgb="FF1A2B4A"/>
        <rFont val="Noto Sans CJK SC"/>
        <family val="2"/>
      </rPr>
      <t xml:space="preserve">営業日</t>
    </r>
    <r>
      <rPr>
        <b val="true"/>
        <sz val="10"/>
        <color rgb="FF1A2B4A"/>
        <rFont val="Yu Gothic"/>
        <family val="0"/>
        <charset val="1"/>
      </rPr>
      <t xml:space="preserve">)</t>
    </r>
  </si>
  <si>
    <t xml:space="preserve">納品予定日</t>
  </si>
  <si>
    <t xml:space="preserve">検収期限</t>
  </si>
  <si>
    <t xml:space="preserve">検収担当者</t>
  </si>
  <si>
    <t xml:space="preserve">承認権限者</t>
  </si>
  <si>
    <t xml:space="preserve">みなし検収有無</t>
  </si>
  <si>
    <t xml:space="preserve">みなし検収条件</t>
  </si>
  <si>
    <t xml:space="preserve">検収方法</t>
  </si>
  <si>
    <t xml:space="preserve">備考</t>
  </si>
  <si>
    <t xml:space="preserve">C-2026-008</t>
  </si>
  <si>
    <t xml:space="preserve">○○システム構築請負契約</t>
  </si>
  <si>
    <t xml:space="preserve">株式会社○○</t>
  </si>
  <si>
    <t xml:space="preserve">発注者</t>
  </si>
  <si>
    <r>
      <rPr>
        <sz val="10"/>
        <color rgb="FF2A3D5F"/>
        <rFont val="Noto Sans CJK SC"/>
        <family val="2"/>
      </rPr>
      <t xml:space="preserve">○○管理システム </t>
    </r>
    <r>
      <rPr>
        <sz val="10"/>
        <color rgb="FF2A3D5F"/>
        <rFont val="Yu Gothic"/>
        <family val="0"/>
        <charset val="1"/>
      </rPr>
      <t xml:space="preserve">ver.1.0</t>
    </r>
  </si>
  <si>
    <t xml:space="preserve">稼働物一式（画面・帳票・ソース）</t>
  </si>
  <si>
    <t xml:space="preserve">仕様書記載の全機能動作確認</t>
  </si>
  <si>
    <t xml:space="preserve">2026-06-30</t>
  </si>
  <si>
    <t xml:space="preserve">○○部 △△氏</t>
  </si>
  <si>
    <t xml:space="preserve">○○部長</t>
  </si>
  <si>
    <t xml:space="preserve">あり</t>
  </si>
  <si>
    <t xml:space="preserve">検収期間内通知なしで合格</t>
  </si>
  <si>
    <t xml:space="preserve">テスト手順書に基づく機能テスト</t>
  </si>
  <si>
    <t xml:space="preserve">中間納品あり</t>
  </si>
  <si>
    <t xml:space="preserve">成果物一覧</t>
  </si>
  <si>
    <r>
      <rPr>
        <sz val="10"/>
        <color rgb="FF4A5568"/>
        <rFont val="Yu Gothic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契約で複数成果物がある場合は、成果物ごとに行を作ります。</t>
    </r>
  </si>
  <si>
    <r>
      <rPr>
        <b val="true"/>
        <sz val="10"/>
        <color rgb="FF1A2B4A"/>
        <rFont val="Noto Sans CJK SC"/>
        <family val="2"/>
      </rPr>
      <t xml:space="preserve">成果物</t>
    </r>
    <r>
      <rPr>
        <b val="true"/>
        <sz val="10"/>
        <color rgb="FF1A2B4A"/>
        <rFont val="Yu Gothic"/>
        <family val="0"/>
        <charset val="1"/>
      </rPr>
      <t xml:space="preserve">ID</t>
    </r>
  </si>
  <si>
    <t xml:space="preserve">仕様書番号</t>
  </si>
  <si>
    <t xml:space="preserve">対象範囲</t>
  </si>
  <si>
    <t xml:space="preserve">対象外範囲</t>
  </si>
  <si>
    <t xml:space="preserve">数量</t>
  </si>
  <si>
    <t xml:space="preserve">品質基準</t>
  </si>
  <si>
    <t xml:space="preserve">納品方法</t>
  </si>
  <si>
    <t xml:space="preserve">担当者</t>
  </si>
  <si>
    <t xml:space="preserve">ステータス</t>
  </si>
  <si>
    <t xml:space="preserve">DLV-001</t>
  </si>
  <si>
    <t xml:space="preserve">営業案件管理画面</t>
  </si>
  <si>
    <t xml:space="preserve">SPEC-2026-001 v1.2</t>
  </si>
  <si>
    <t xml:space="preserve">設計・実装・単体テスト</t>
  </si>
  <si>
    <t xml:space="preserve">本番サーバー構築</t>
  </si>
  <si>
    <r>
      <rPr>
        <sz val="10"/>
        <color rgb="FF2A3D5F"/>
        <rFont val="Yu Gothic"/>
        <family val="0"/>
        <charset val="1"/>
      </rPr>
      <t xml:space="preserve">12</t>
    </r>
    <r>
      <rPr>
        <sz val="10"/>
        <color rgb="FF2A3D5F"/>
        <rFont val="Noto Sans CJK SC"/>
        <family val="2"/>
      </rPr>
      <t xml:space="preserve">画面</t>
    </r>
  </si>
  <si>
    <t xml:space="preserve">仕様書記載の全機能動作</t>
  </si>
  <si>
    <t xml:space="preserve">本番稼働＋ソース送付</t>
  </si>
  <si>
    <t xml:space="preserve">○○</t>
  </si>
  <si>
    <t xml:space="preserve">進行中</t>
  </si>
  <si>
    <t xml:space="preserve">検収スケジュール</t>
  </si>
  <si>
    <t xml:space="preserve">マイルストーンごとの検収予定・実績を管理。検収期限・遅延判定は自動。</t>
  </si>
  <si>
    <t xml:space="preserve">マイルストーン名</t>
  </si>
  <si>
    <t xml:space="preserve">予定日</t>
  </si>
  <si>
    <t xml:space="preserve">実績日</t>
  </si>
  <si>
    <t xml:space="preserve">検収結果</t>
  </si>
  <si>
    <t xml:space="preserve">検収完了日</t>
  </si>
  <si>
    <t xml:space="preserve">検収遅延判定</t>
  </si>
  <si>
    <t xml:space="preserve">中間納品</t>
  </si>
  <si>
    <t xml:space="preserve">2026-05-15</t>
  </si>
  <si>
    <t xml:space="preserve">2026-05-14</t>
  </si>
  <si>
    <t xml:space="preserve">合格</t>
  </si>
  <si>
    <t xml:space="preserve">2026-05-28</t>
  </si>
  <si>
    <t xml:space="preserve">問題なく合格</t>
  </si>
  <si>
    <t xml:space="preserve">【集計】</t>
  </si>
  <si>
    <t xml:space="preserve">未検収件数</t>
  </si>
  <si>
    <t xml:space="preserve">合格件数</t>
  </si>
  <si>
    <t xml:space="preserve">不合格件数</t>
  </si>
  <si>
    <t xml:space="preserve">完了率</t>
  </si>
  <si>
    <t xml:space="preserve">不合格・再提出管理</t>
  </si>
  <si>
    <t xml:space="preserve">不合格時の再提出期限・再検収の管理。再提出期限は自動計算。</t>
  </si>
  <si>
    <t xml:space="preserve">不合格通知日</t>
  </si>
  <si>
    <t xml:space="preserve">不合格事由</t>
  </si>
  <si>
    <r>
      <rPr>
        <b val="true"/>
        <sz val="10"/>
        <color rgb="FF1A2B4A"/>
        <rFont val="Noto Sans CJK SC"/>
        <family val="2"/>
      </rPr>
      <t xml:space="preserve">再提出期限</t>
    </r>
    <r>
      <rPr>
        <b val="true"/>
        <sz val="10"/>
        <color rgb="FF1A2B4A"/>
        <rFont val="Yu Gothic"/>
        <family val="0"/>
        <charset val="1"/>
      </rPr>
      <t xml:space="preserve">(</t>
    </r>
    <r>
      <rPr>
        <b val="true"/>
        <sz val="10"/>
        <color rgb="FF1A2B4A"/>
        <rFont val="Noto Sans CJK SC"/>
        <family val="2"/>
      </rPr>
      <t xml:space="preserve">営業日</t>
    </r>
    <r>
      <rPr>
        <b val="true"/>
        <sz val="10"/>
        <color rgb="FF1A2B4A"/>
        <rFont val="Yu Gothic"/>
        <family val="0"/>
        <charset val="1"/>
      </rPr>
      <t xml:space="preserve">)</t>
    </r>
  </si>
  <si>
    <t xml:space="preserve">再提出期限日</t>
  </si>
  <si>
    <t xml:space="preserve">再提出日</t>
  </si>
  <si>
    <t xml:space="preserve">再検収開始日</t>
  </si>
  <si>
    <t xml:space="preserve">再検収結果</t>
  </si>
  <si>
    <t xml:space="preserve">再検収完了日</t>
  </si>
  <si>
    <t xml:space="preserve">2026-05-20</t>
  </si>
  <si>
    <r>
      <rPr>
        <sz val="10"/>
        <color rgb="FF2A3D5F"/>
        <rFont val="Noto Sans CJK SC"/>
        <family val="2"/>
      </rPr>
      <t xml:space="preserve">機能</t>
    </r>
    <r>
      <rPr>
        <sz val="10"/>
        <color rgb="FF2A3D5F"/>
        <rFont val="Yu Gothic"/>
        <family val="0"/>
        <charset val="1"/>
      </rPr>
      <t xml:space="preserve">A</t>
    </r>
    <r>
      <rPr>
        <sz val="10"/>
        <color rgb="FF2A3D5F"/>
        <rFont val="Noto Sans CJK SC"/>
        <family val="2"/>
      </rPr>
      <t xml:space="preserve">の仕様書不一致</t>
    </r>
  </si>
  <si>
    <t xml:space="preserve">2026-05-27</t>
  </si>
  <si>
    <t xml:space="preserve">2026-06-05</t>
  </si>
  <si>
    <t xml:space="preserve">支払条件連動</t>
  </si>
  <si>
    <t xml:space="preserve">検収完了日から支払予定日を自動計算。支払遅延判定も自動。</t>
  </si>
  <si>
    <r>
      <rPr>
        <b val="true"/>
        <sz val="10"/>
        <color rgb="FF1A2B4A"/>
        <rFont val="Noto Sans CJK SC"/>
        <family val="2"/>
      </rPr>
      <t xml:space="preserve">支払条件</t>
    </r>
    <r>
      <rPr>
        <b val="true"/>
        <sz val="10"/>
        <color rgb="FF1A2B4A"/>
        <rFont val="Yu Gothic"/>
        <family val="0"/>
        <charset val="1"/>
      </rPr>
      <t xml:space="preserve">(</t>
    </r>
    <r>
      <rPr>
        <b val="true"/>
        <sz val="10"/>
        <color rgb="FF1A2B4A"/>
        <rFont val="Noto Sans CJK SC"/>
        <family val="2"/>
      </rPr>
      <t xml:space="preserve">日数</t>
    </r>
    <r>
      <rPr>
        <b val="true"/>
        <sz val="10"/>
        <color rgb="FF1A2B4A"/>
        <rFont val="Yu Gothic"/>
        <family val="0"/>
        <charset val="1"/>
      </rPr>
      <t xml:space="preserve">)</t>
    </r>
  </si>
  <si>
    <t xml:space="preserve">支払予定日</t>
  </si>
  <si>
    <t xml:space="preserve">請求書発行日</t>
  </si>
  <si>
    <t xml:space="preserve">支払金額</t>
  </si>
  <si>
    <t xml:space="preserve">支払ステータス</t>
  </si>
  <si>
    <t xml:space="preserve">支払遅延判定</t>
  </si>
  <si>
    <t xml:space="preserve">2026-06-06</t>
  </si>
  <si>
    <t xml:space="preserve">未請求</t>
  </si>
  <si>
    <t xml:space="preserve">未請求件数</t>
  </si>
  <si>
    <t xml:space="preserve">支払済合計</t>
  </si>
  <si>
    <t xml:space="preserve">未請求合計</t>
  </si>
  <si>
    <t xml:space="preserve">ステータス一覧（マスタ）</t>
  </si>
  <si>
    <r>
      <rPr>
        <sz val="10"/>
        <color rgb="FF4A5568"/>
        <rFont val="Noto Sans CJK SC"/>
        <family val="2"/>
      </rPr>
      <t xml:space="preserve">シート</t>
    </r>
    <r>
      <rPr>
        <sz val="10"/>
        <color rgb="FF4A5568"/>
        <rFont val="Yu Gothic"/>
        <family val="0"/>
        <charset val="1"/>
      </rPr>
      <t xml:space="preserve">2</t>
    </r>
    <r>
      <rPr>
        <sz val="10"/>
        <color rgb="FF4A5568"/>
        <rFont val="Noto Sans CJK SC"/>
        <family val="2"/>
      </rPr>
      <t xml:space="preserve">の「ステータス」列で参照するマスタです。</t>
    </r>
  </si>
  <si>
    <t xml:space="preserve">コード</t>
  </si>
  <si>
    <t xml:space="preserve">ステータス名</t>
  </si>
  <si>
    <t xml:space="preserve">説明</t>
  </si>
  <si>
    <t xml:space="preserve">S01</t>
  </si>
  <si>
    <t xml:space="preserve">未着手</t>
  </si>
  <si>
    <t xml:space="preserve">業務未着手</t>
  </si>
  <si>
    <t xml:space="preserve">S02</t>
  </si>
  <si>
    <t xml:space="preserve">業務進行中</t>
  </si>
  <si>
    <t xml:space="preserve">S03</t>
  </si>
  <si>
    <t xml:space="preserve">納品済</t>
  </si>
  <si>
    <t xml:space="preserve">検収待ち</t>
  </si>
  <si>
    <t xml:space="preserve">S04</t>
  </si>
  <si>
    <t xml:space="preserve">検収中</t>
  </si>
  <si>
    <t xml:space="preserve">検収期間内</t>
  </si>
  <si>
    <t xml:space="preserve">S05</t>
  </si>
  <si>
    <t xml:space="preserve">検収合格・支払前</t>
  </si>
  <si>
    <t xml:space="preserve">S06</t>
  </si>
  <si>
    <t xml:space="preserve">不合格</t>
  </si>
  <si>
    <t xml:space="preserve">不合格・再提出待ち</t>
  </si>
  <si>
    <t xml:space="preserve">S07</t>
  </si>
  <si>
    <t xml:space="preserve">再検収中</t>
  </si>
  <si>
    <t xml:space="preserve">再提出後の検収期間内</t>
  </si>
  <si>
    <t xml:space="preserve">S08</t>
  </si>
  <si>
    <t xml:space="preserve">みなし検収</t>
  </si>
  <si>
    <t xml:space="preserve">みなし検収条件成就</t>
  </si>
  <si>
    <t xml:space="preserve">S09</t>
  </si>
  <si>
    <t xml:space="preserve">検収完了</t>
  </si>
  <si>
    <t xml:space="preserve">支払処理待ち</t>
  </si>
  <si>
    <t xml:space="preserve">S10</t>
  </si>
  <si>
    <t xml:space="preserve">支払済</t>
  </si>
  <si>
    <t xml:space="preserve">クローズ</t>
  </si>
  <si>
    <t xml:space="preserve">使い方</t>
  </si>
  <si>
    <t xml:space="preserve">本テンプレートの運用方法と主な数式の解説。</t>
  </si>
  <si>
    <t xml:space="preserve">■</t>
  </si>
  <si>
    <t xml:space="preserve">運用フロー</t>
  </si>
  <si>
    <t xml:space="preserve">1.</t>
  </si>
  <si>
    <r>
      <rPr>
        <sz val="10"/>
        <color rgb="FF2A3D5F"/>
        <rFont val="Yu Gothic"/>
        <family val="0"/>
        <charset val="1"/>
      </rPr>
      <t xml:space="preserve">1</t>
    </r>
    <r>
      <rPr>
        <sz val="10"/>
        <color rgb="FF2A3D5F"/>
        <rFont val="Noto Sans CJK SC"/>
        <family val="2"/>
      </rPr>
      <t xml:space="preserve">契約につき</t>
    </r>
    <r>
      <rPr>
        <sz val="10"/>
        <color rgb="FF2A3D5F"/>
        <rFont val="Yu Gothic"/>
        <family val="0"/>
        <charset val="1"/>
      </rPr>
      <t xml:space="preserve">1</t>
    </r>
    <r>
      <rPr>
        <sz val="10"/>
        <color rgb="FF2A3D5F"/>
        <rFont val="Noto Sans CJK SC"/>
        <family val="2"/>
      </rPr>
      <t xml:space="preserve">行を「</t>
    </r>
    <r>
      <rPr>
        <sz val="10"/>
        <color rgb="FF2A3D5F"/>
        <rFont val="Yu Gothic"/>
        <family val="0"/>
        <charset val="1"/>
      </rPr>
      <t xml:space="preserve">1.</t>
    </r>
    <r>
      <rPr>
        <sz val="10"/>
        <color rgb="FF2A3D5F"/>
        <rFont val="Noto Sans CJK SC"/>
        <family val="2"/>
      </rPr>
      <t xml:space="preserve">検収条件一覧」に登録</t>
    </r>
  </si>
  <si>
    <t xml:space="preserve">2.</t>
  </si>
  <si>
    <r>
      <rPr>
        <sz val="10"/>
        <color rgb="FF2A3D5F"/>
        <rFont val="Noto Sans CJK SC"/>
        <family val="2"/>
      </rPr>
      <t xml:space="preserve">成果物が複数ある場合は、「</t>
    </r>
    <r>
      <rPr>
        <sz val="10"/>
        <color rgb="FF2A3D5F"/>
        <rFont val="Yu Gothic"/>
        <family val="0"/>
        <charset val="1"/>
      </rPr>
      <t xml:space="preserve">2.</t>
    </r>
    <r>
      <rPr>
        <sz val="10"/>
        <color rgb="FF2A3D5F"/>
        <rFont val="Noto Sans CJK SC"/>
        <family val="2"/>
      </rPr>
      <t xml:space="preserve">成果物一覧」に成果物ごとに行を作る</t>
    </r>
  </si>
  <si>
    <t xml:space="preserve">3.</t>
  </si>
  <si>
    <r>
      <rPr>
        <sz val="10"/>
        <color rgb="FF2A3D5F"/>
        <rFont val="Noto Sans CJK SC"/>
        <family val="2"/>
      </rPr>
      <t xml:space="preserve">マイルストーンごとの検収予定は、「</t>
    </r>
    <r>
      <rPr>
        <sz val="10"/>
        <color rgb="FF2A3D5F"/>
        <rFont val="Yu Gothic"/>
        <family val="0"/>
        <charset val="1"/>
      </rPr>
      <t xml:space="preserve">3.</t>
    </r>
    <r>
      <rPr>
        <sz val="10"/>
        <color rgb="FF2A3D5F"/>
        <rFont val="Noto Sans CJK SC"/>
        <family val="2"/>
      </rPr>
      <t xml:space="preserve">検収スケジュール」で管理</t>
    </r>
  </si>
  <si>
    <t xml:space="preserve">4.</t>
  </si>
  <si>
    <r>
      <rPr>
        <sz val="10"/>
        <color rgb="FF2A3D5F"/>
        <rFont val="Noto Sans CJK SC"/>
        <family val="2"/>
      </rPr>
      <t xml:space="preserve">不合格が発生したら、「</t>
    </r>
    <r>
      <rPr>
        <sz val="10"/>
        <color rgb="FF2A3D5F"/>
        <rFont val="Yu Gothic"/>
        <family val="0"/>
        <charset val="1"/>
      </rPr>
      <t xml:space="preserve">4.</t>
    </r>
    <r>
      <rPr>
        <sz val="10"/>
        <color rgb="FF2A3D5F"/>
        <rFont val="Noto Sans CJK SC"/>
        <family val="2"/>
      </rPr>
      <t xml:space="preserve">不合格再提出管理」に記録</t>
    </r>
  </si>
  <si>
    <t xml:space="preserve">5.</t>
  </si>
  <si>
    <r>
      <rPr>
        <sz val="10"/>
        <color rgb="FF2A3D5F"/>
        <rFont val="Noto Sans CJK SC"/>
        <family val="2"/>
      </rPr>
      <t xml:space="preserve">支払予定日は、「</t>
    </r>
    <r>
      <rPr>
        <sz val="10"/>
        <color rgb="FF2A3D5F"/>
        <rFont val="Yu Gothic"/>
        <family val="0"/>
        <charset val="1"/>
      </rPr>
      <t xml:space="preserve">5.</t>
    </r>
    <r>
      <rPr>
        <sz val="10"/>
        <color rgb="FF2A3D5F"/>
        <rFont val="Noto Sans CJK SC"/>
        <family val="2"/>
      </rPr>
      <t xml:space="preserve">支払条件連動」で検収完了日から自動算出</t>
    </r>
  </si>
  <si>
    <t xml:space="preserve">6.</t>
  </si>
  <si>
    <r>
      <rPr>
        <sz val="10"/>
        <color rgb="FF2A3D5F"/>
        <rFont val="Noto Sans CJK SC"/>
        <family val="2"/>
      </rPr>
      <t xml:space="preserve">ステータスは「</t>
    </r>
    <r>
      <rPr>
        <sz val="10"/>
        <color rgb="FF2A3D5F"/>
        <rFont val="Yu Gothic"/>
        <family val="0"/>
        <charset val="1"/>
      </rPr>
      <t xml:space="preserve">6.</t>
    </r>
    <r>
      <rPr>
        <sz val="10"/>
        <color rgb="FF2A3D5F"/>
        <rFont val="Noto Sans CJK SC"/>
        <family val="2"/>
      </rPr>
      <t xml:space="preserve">ステータス一覧」をプルダウンで参照</t>
    </r>
  </si>
  <si>
    <t xml:space="preserve">主な数式</t>
  </si>
  <si>
    <t xml:space="preserve">・</t>
  </si>
  <si>
    <r>
      <rPr>
        <sz val="10"/>
        <color rgb="FF2A3D5F"/>
        <rFont val="Noto Sans CJK SC"/>
        <family val="2"/>
      </rPr>
      <t xml:space="preserve">検収期限：    </t>
    </r>
    <r>
      <rPr>
        <sz val="10"/>
        <color rgb="FF2A3D5F"/>
        <rFont val="Consolas"/>
        <family val="0"/>
        <charset val="1"/>
      </rPr>
      <t xml:space="preserve">=WORKDAY(</t>
    </r>
    <r>
      <rPr>
        <sz val="10"/>
        <color rgb="FF2A3D5F"/>
        <rFont val="Noto Sans CJK SC"/>
        <family val="2"/>
      </rPr>
      <t xml:space="preserve">納品実績日</t>
    </r>
    <r>
      <rPr>
        <sz val="10"/>
        <color rgb="FF2A3D5F"/>
        <rFont val="Consolas"/>
        <family val="0"/>
        <charset val="1"/>
      </rPr>
      <t xml:space="preserve">, </t>
    </r>
    <r>
      <rPr>
        <sz val="10"/>
        <color rgb="FF2A3D5F"/>
        <rFont val="Noto Sans CJK SC"/>
        <family val="2"/>
      </rPr>
      <t xml:space="preserve">検収期間日数</t>
    </r>
    <r>
      <rPr>
        <sz val="10"/>
        <color rgb="FF2A3D5F"/>
        <rFont val="Consolas"/>
        <family val="0"/>
        <charset val="1"/>
      </rPr>
      <t xml:space="preserve">)</t>
    </r>
  </si>
  <si>
    <r>
      <rPr>
        <sz val="10"/>
        <color rgb="FF2A3D5F"/>
        <rFont val="Noto Sans CJK SC"/>
        <family val="2"/>
      </rPr>
      <t xml:space="preserve">再提出期限：  </t>
    </r>
    <r>
      <rPr>
        <sz val="10"/>
        <color rgb="FF2A3D5F"/>
        <rFont val="Consolas"/>
        <family val="0"/>
        <charset val="1"/>
      </rPr>
      <t xml:space="preserve">=WORKDAY(</t>
    </r>
    <r>
      <rPr>
        <sz val="10"/>
        <color rgb="FF2A3D5F"/>
        <rFont val="Noto Sans CJK SC"/>
        <family val="2"/>
      </rPr>
      <t xml:space="preserve">不合格通知日</t>
    </r>
    <r>
      <rPr>
        <sz val="10"/>
        <color rgb="FF2A3D5F"/>
        <rFont val="Consolas"/>
        <family val="0"/>
        <charset val="1"/>
      </rPr>
      <t xml:space="preserve">, </t>
    </r>
    <r>
      <rPr>
        <sz val="10"/>
        <color rgb="FF2A3D5F"/>
        <rFont val="Noto Sans CJK SC"/>
        <family val="2"/>
      </rPr>
      <t xml:space="preserve">再提出期限営業日</t>
    </r>
    <r>
      <rPr>
        <sz val="10"/>
        <color rgb="FF2A3D5F"/>
        <rFont val="Consolas"/>
        <family val="0"/>
        <charset val="1"/>
      </rPr>
      <t xml:space="preserve">)</t>
    </r>
  </si>
  <si>
    <r>
      <rPr>
        <sz val="10"/>
        <color rgb="FF2A3D5F"/>
        <rFont val="Noto Sans CJK SC"/>
        <family val="2"/>
      </rPr>
      <t xml:space="preserve">支払予定日：  </t>
    </r>
    <r>
      <rPr>
        <sz val="10"/>
        <color rgb="FF2A3D5F"/>
        <rFont val="Consolas"/>
        <family val="0"/>
        <charset val="1"/>
      </rPr>
      <t xml:space="preserve">=</t>
    </r>
    <r>
      <rPr>
        <sz val="10"/>
        <color rgb="FF2A3D5F"/>
        <rFont val="Noto Sans CJK SC"/>
        <family val="2"/>
      </rPr>
      <t xml:space="preserve">検収完了日 </t>
    </r>
    <r>
      <rPr>
        <sz val="10"/>
        <color rgb="FF2A3D5F"/>
        <rFont val="Consolas"/>
        <family val="0"/>
        <charset val="1"/>
      </rPr>
      <t xml:space="preserve">+ </t>
    </r>
    <r>
      <rPr>
        <sz val="10"/>
        <color rgb="FF2A3D5F"/>
        <rFont val="Noto Sans CJK SC"/>
        <family val="2"/>
      </rPr>
      <t xml:space="preserve">支払条件日数</t>
    </r>
  </si>
  <si>
    <r>
      <rPr>
        <sz val="10"/>
        <color rgb="FF2A3D5F"/>
        <rFont val="Noto Sans CJK SC"/>
        <family val="2"/>
      </rPr>
      <t xml:space="preserve">検収遅延判定：</t>
    </r>
    <r>
      <rPr>
        <sz val="10"/>
        <color rgb="FF2A3D5F"/>
        <rFont val="Consolas"/>
        <family val="0"/>
        <charset val="1"/>
      </rPr>
      <t xml:space="preserve">=IF(AND(TODAY()&gt;</t>
    </r>
    <r>
      <rPr>
        <sz val="10"/>
        <color rgb="FF2A3D5F"/>
        <rFont val="Noto Sans CJK SC"/>
        <family val="2"/>
      </rPr>
      <t xml:space="preserve">検収期限</t>
    </r>
    <r>
      <rPr>
        <sz val="10"/>
        <color rgb="FF2A3D5F"/>
        <rFont val="Consolas"/>
        <family val="0"/>
        <charset val="1"/>
      </rPr>
      <t xml:space="preserve">, </t>
    </r>
    <r>
      <rPr>
        <sz val="10"/>
        <color rgb="FF2A3D5F"/>
        <rFont val="Noto Sans CJK SC"/>
        <family val="2"/>
      </rPr>
      <t xml:space="preserve">検収結果</t>
    </r>
    <r>
      <rPr>
        <sz val="10"/>
        <color rgb="FF2A3D5F"/>
        <rFont val="Consolas"/>
        <family val="0"/>
        <charset val="1"/>
      </rPr>
      <t xml:space="preserve">="</t>
    </r>
    <r>
      <rPr>
        <sz val="10"/>
        <color rgb="FF2A3D5F"/>
        <rFont val="Noto Sans CJK SC"/>
        <family val="2"/>
      </rPr>
      <t xml:space="preserve">未検収</t>
    </r>
    <r>
      <rPr>
        <sz val="10"/>
        <color rgb="FF2A3D5F"/>
        <rFont val="Consolas"/>
        <family val="0"/>
        <charset val="1"/>
      </rPr>
      <t xml:space="preserve">"),"</t>
    </r>
    <r>
      <rPr>
        <sz val="10"/>
        <color rgb="FF2A3D5F"/>
        <rFont val="Noto Sans CJK SC"/>
        <family val="2"/>
      </rPr>
      <t xml:space="preserve">遅延</t>
    </r>
    <r>
      <rPr>
        <sz val="10"/>
        <color rgb="FF2A3D5F"/>
        <rFont val="Consolas"/>
        <family val="0"/>
        <charset val="1"/>
      </rPr>
      <t xml:space="preserve">","")</t>
    </r>
  </si>
  <si>
    <r>
      <rPr>
        <sz val="10"/>
        <color rgb="FF2A3D5F"/>
        <rFont val="Noto Sans CJK SC"/>
        <family val="2"/>
      </rPr>
      <t xml:space="preserve">支払遅延判定：</t>
    </r>
    <r>
      <rPr>
        <sz val="10"/>
        <color rgb="FF2A3D5F"/>
        <rFont val="Consolas"/>
        <family val="0"/>
        <charset val="1"/>
      </rPr>
      <t xml:space="preserve">=IF(AND(TODAY()&gt;</t>
    </r>
    <r>
      <rPr>
        <sz val="10"/>
        <color rgb="FF2A3D5F"/>
        <rFont val="Noto Sans CJK SC"/>
        <family val="2"/>
      </rPr>
      <t xml:space="preserve">支払予定日</t>
    </r>
    <r>
      <rPr>
        <sz val="10"/>
        <color rgb="FF2A3D5F"/>
        <rFont val="Consolas"/>
        <family val="0"/>
        <charset val="1"/>
      </rPr>
      <t xml:space="preserve">, </t>
    </r>
    <r>
      <rPr>
        <sz val="10"/>
        <color rgb="FF2A3D5F"/>
        <rFont val="Noto Sans CJK SC"/>
        <family val="2"/>
      </rPr>
      <t xml:space="preserve">支払ステータス</t>
    </r>
    <r>
      <rPr>
        <sz val="10"/>
        <color rgb="FF2A3D5F"/>
        <rFont val="Consolas"/>
        <family val="0"/>
        <charset val="1"/>
      </rPr>
      <t xml:space="preserve">&lt;&gt;"</t>
    </r>
    <r>
      <rPr>
        <sz val="10"/>
        <color rgb="FF2A3D5F"/>
        <rFont val="Noto Sans CJK SC"/>
        <family val="2"/>
      </rPr>
      <t xml:space="preserve">支払済</t>
    </r>
    <r>
      <rPr>
        <sz val="10"/>
        <color rgb="FF2A3D5F"/>
        <rFont val="Consolas"/>
        <family val="0"/>
        <charset val="1"/>
      </rPr>
      <t xml:space="preserve">"),"</t>
    </r>
    <r>
      <rPr>
        <sz val="10"/>
        <color rgb="FF2A3D5F"/>
        <rFont val="Noto Sans CJK SC"/>
        <family val="2"/>
      </rPr>
      <t xml:space="preserve">遅延</t>
    </r>
    <r>
      <rPr>
        <sz val="10"/>
        <color rgb="FF2A3D5F"/>
        <rFont val="Consolas"/>
        <family val="0"/>
        <charset val="1"/>
      </rPr>
      <t xml:space="preserve">","")</t>
    </r>
  </si>
  <si>
    <r>
      <rPr>
        <sz val="10"/>
        <color rgb="FF2A3D5F"/>
        <rFont val="Noto Sans CJK SC"/>
        <family val="2"/>
      </rPr>
      <t xml:space="preserve">未検収件数：  </t>
    </r>
    <r>
      <rPr>
        <sz val="10"/>
        <color rgb="FF2A3D5F"/>
        <rFont val="Consolas"/>
        <family val="0"/>
        <charset val="1"/>
      </rPr>
      <t xml:space="preserve">=COUNTIF(</t>
    </r>
    <r>
      <rPr>
        <sz val="10"/>
        <color rgb="FF2A3D5F"/>
        <rFont val="Noto Sans CJK SC"/>
        <family val="2"/>
      </rPr>
      <t xml:space="preserve">検収結果列</t>
    </r>
    <r>
      <rPr>
        <sz val="10"/>
        <color rgb="FF2A3D5F"/>
        <rFont val="Consolas"/>
        <family val="0"/>
        <charset val="1"/>
      </rPr>
      <t xml:space="preserve">,"</t>
    </r>
    <r>
      <rPr>
        <sz val="10"/>
        <color rgb="FF2A3D5F"/>
        <rFont val="Noto Sans CJK SC"/>
        <family val="2"/>
      </rPr>
      <t xml:space="preserve">未検収</t>
    </r>
    <r>
      <rPr>
        <sz val="10"/>
        <color rgb="FF2A3D5F"/>
        <rFont val="Consolas"/>
        <family val="0"/>
        <charset val="1"/>
      </rPr>
      <t xml:space="preserve">")</t>
    </r>
  </si>
  <si>
    <r>
      <rPr>
        <sz val="10"/>
        <color rgb="FF2A3D5F"/>
        <rFont val="Noto Sans CJK SC"/>
        <family val="2"/>
      </rPr>
      <t xml:space="preserve">完了率：      </t>
    </r>
    <r>
      <rPr>
        <sz val="10"/>
        <color rgb="FF2A3D5F"/>
        <rFont val="Consolas"/>
        <family val="0"/>
        <charset val="1"/>
      </rPr>
      <t xml:space="preserve">=COUNTIF(</t>
    </r>
    <r>
      <rPr>
        <sz val="10"/>
        <color rgb="FF2A3D5F"/>
        <rFont val="Noto Sans CJK SC"/>
        <family val="2"/>
      </rPr>
      <t xml:space="preserve">検収結果列</t>
    </r>
    <r>
      <rPr>
        <sz val="10"/>
        <color rgb="FF2A3D5F"/>
        <rFont val="Consolas"/>
        <family val="0"/>
        <charset val="1"/>
      </rPr>
      <t xml:space="preserve">,"</t>
    </r>
    <r>
      <rPr>
        <sz val="10"/>
        <color rgb="FF2A3D5F"/>
        <rFont val="Noto Sans CJK SC"/>
        <family val="2"/>
      </rPr>
      <t xml:space="preserve">合格</t>
    </r>
    <r>
      <rPr>
        <sz val="10"/>
        <color rgb="FF2A3D5F"/>
        <rFont val="Consolas"/>
        <family val="0"/>
        <charset val="1"/>
      </rPr>
      <t xml:space="preserve">")/COUNTA(</t>
    </r>
    <r>
      <rPr>
        <sz val="10"/>
        <color rgb="FF2A3D5F"/>
        <rFont val="Noto Sans CJK SC"/>
        <family val="2"/>
      </rPr>
      <t xml:space="preserve">成果物</t>
    </r>
    <r>
      <rPr>
        <sz val="10"/>
        <color rgb="FF2A3D5F"/>
        <rFont val="Consolas"/>
        <family val="0"/>
        <charset val="1"/>
      </rPr>
      <t xml:space="preserve">ID</t>
    </r>
    <r>
      <rPr>
        <sz val="10"/>
        <color rgb="FF2A3D5F"/>
        <rFont val="Noto Sans CJK SC"/>
        <family val="2"/>
      </rPr>
      <t xml:space="preserve">列</t>
    </r>
    <r>
      <rPr>
        <sz val="10"/>
        <color rgb="FF2A3D5F"/>
        <rFont val="Consolas"/>
        <family val="0"/>
        <charset val="1"/>
      </rPr>
      <t xml:space="preserve">)</t>
    </r>
  </si>
  <si>
    <t xml:space="preserve">色のルール</t>
  </si>
  <si>
    <t xml:space="preserve">ベージュ背景：自動計算セル（編集不要）</t>
  </si>
  <si>
    <t xml:space="preserve">白背景：    入力欄</t>
  </si>
  <si>
    <t xml:space="preserve">赤背景：    遅延発生（条件付き書式により自動表示）</t>
  </si>
  <si>
    <t xml:space="preserve">免責文</t>
  </si>
  <si>
    <r>
      <rPr>
        <sz val="10"/>
        <color rgb="FF2A3D5F"/>
        <rFont val="Noto Sans CJK SC"/>
        <family val="2"/>
      </rPr>
      <t xml:space="preserve">本</t>
    </r>
    <r>
      <rPr>
        <sz val="10"/>
        <color rgb="FF2A3D5F"/>
        <rFont val="Yu Gothic"/>
        <family val="0"/>
        <charset val="1"/>
      </rPr>
      <t xml:space="preserve">Excel</t>
    </r>
    <r>
      <rPr>
        <sz val="10"/>
        <color rgb="FF2A3D5F"/>
        <rFont val="Noto Sans CJK SC"/>
        <family val="2"/>
      </rPr>
      <t xml:space="preserve">は、一般的な法務実務の整理を目的とした参考資料であり、個別具体的な法律判断や</t>
    </r>
  </si>
  <si>
    <t xml:space="preserve">契約上の助言を行うものではありません。実際の検収条件、再提出期限、みなし検収、支払</t>
  </si>
  <si>
    <t xml:space="preserve">条件、契約不適合責任等の判断にあたっては、契約書本文、別紙、仕様書、検収条件書、見</t>
  </si>
  <si>
    <t xml:space="preserve">積書、適用法令、社内規程等を確認し、必要に応じて弁護士その他専門家に相談してくださ</t>
  </si>
  <si>
    <t xml:space="preserve">い。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</si>
</sst>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General"/>
    <numFmt numFmtId="167" formatCode="0.0%"/>
    <numFmt numFmtId="168" formatCode="#,##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2B4A"/>
      <name val="Noto Sans CJK SC"/>
      <family val="2"/>
    </font>
    <font>
      <sz val="10"/>
      <color rgb="FF4A5568"/>
      <name val="Yu Gothic"/>
      <family val="0"/>
      <charset val="1"/>
    </font>
    <font>
      <sz val="10"/>
      <color rgb="FF4A5568"/>
      <name val="Noto Sans CJK SC"/>
      <family val="2"/>
    </font>
    <font>
      <b val="true"/>
      <sz val="10"/>
      <color rgb="FF1A2B4A"/>
      <name val="Noto Sans CJK SC"/>
      <family val="2"/>
    </font>
    <font>
      <b val="true"/>
      <sz val="10"/>
      <color rgb="FF1A2B4A"/>
      <name val="Yu Gothic"/>
      <family val="0"/>
      <charset val="1"/>
    </font>
    <font>
      <sz val="10"/>
      <color rgb="FF2A3D5F"/>
      <name val="Yu Gothic"/>
      <family val="0"/>
      <charset val="1"/>
    </font>
    <font>
      <sz val="10"/>
      <color rgb="FF2A3D5F"/>
      <name val="Noto Sans CJK SC"/>
      <family val="2"/>
    </font>
    <font>
      <sz val="10"/>
      <color rgb="FF1A2B4A"/>
      <name val="Yu Gothic"/>
      <family val="0"/>
      <charset val="1"/>
    </font>
    <font>
      <b val="true"/>
      <sz val="10"/>
      <color rgb="FFB6862C"/>
      <name val="Yu Gothic"/>
      <family val="0"/>
      <charset val="1"/>
    </font>
    <font>
      <b val="true"/>
      <sz val="11"/>
      <color rgb="FF1A2B4A"/>
      <name val="Noto Sans CJK SC"/>
      <family val="2"/>
    </font>
    <font>
      <b val="true"/>
      <sz val="10"/>
      <color rgb="FFB6862C"/>
      <name val="Noto Sans CJK SC"/>
      <family val="2"/>
    </font>
    <font>
      <sz val="10"/>
      <color rgb="FF2A3D5F"/>
      <name val="Consola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6F8FB"/>
        <bgColor rgb="FFFBFCFE"/>
      </patternFill>
    </fill>
    <fill>
      <patternFill patternType="solid">
        <fgColor rgb="FFFBFCFE"/>
        <bgColor rgb="FFF6F8FB"/>
      </patternFill>
    </fill>
    <fill>
      <patternFill patternType="solid">
        <fgColor rgb="FFF5EFE2"/>
        <bgColor rgb="FFF7EDE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6DDE6"/>
      </left>
      <right style="thin">
        <color rgb="FFD6DDE6"/>
      </right>
      <top style="thin">
        <color rgb="FFD6DDE6"/>
      </top>
      <bottom style="thin">
        <color rgb="FFD6DD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Yu Gothic"/>
        <charset val="1"/>
        <family val="0"/>
        <b val="1"/>
        <color rgb="FFA23B3B"/>
        <sz val="10"/>
      </font>
      <fill>
        <patternFill>
          <bgColor rgb="FFF7EDED"/>
        </patternFill>
      </fill>
    </dxf>
  </dxfs>
  <colors>
    <indexedColors>
      <rgbColor rgb="FF000000"/>
      <rgbColor rgb="FFFBFCF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6862C"/>
      <rgbColor rgb="FF800080"/>
      <rgbColor rgb="FF008080"/>
      <rgbColor rgb="FFC0C0C0"/>
      <rgbColor rgb="FF808080"/>
      <rgbColor rgb="FF9999FF"/>
      <rgbColor rgb="FFA23B3B"/>
      <rgbColor rgb="FFF5EFE2"/>
      <rgbColor rgb="FFF6F8FB"/>
      <rgbColor rgb="FF660066"/>
      <rgbColor rgb="FFFF8080"/>
      <rgbColor rgb="FF0066CC"/>
      <rgbColor rgb="FFD6DD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003366"/>
      <rgbColor rgb="FF339966"/>
      <rgbColor rgb="FF003300"/>
      <rgbColor rgb="FF333300"/>
      <rgbColor rgb="FF993300"/>
      <rgbColor rgb="FF993366"/>
      <rgbColor rgb="FF2A3D5F"/>
      <rgbColor rgb="FF1A2B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10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7" min="7" style="0" width="26"/>
    <col collapsed="false" customWidth="true" hidden="false" outlineLevel="0" max="8" min="8" style="0" width="12"/>
    <col collapsed="false" customWidth="true" hidden="false" outlineLevel="0" max="10" min="9" style="0" width="14"/>
    <col collapsed="false" customWidth="true" hidden="false" outlineLevel="0" max="11" min="11" style="0" width="16"/>
    <col collapsed="false" customWidth="true" hidden="false" outlineLevel="0" max="13" min="12" style="0" width="14"/>
    <col collapsed="false" customWidth="true" hidden="false" outlineLevel="0" max="15" min="14" style="0" width="22"/>
    <col collapsed="false" customWidth="true" hidden="false" outlineLevel="0" max="16" min="16" style="0" width="18"/>
  </cols>
  <sheetData>
    <row r="1" customFormat="false" ht="25.5" hidden="false" customHeight="true" outlineLevel="0" collapsed="false">
      <c r="A1" s="1" t="s">
        <v>0</v>
      </c>
    </row>
    <row r="2" customFormat="false" ht="18" hidden="false" customHeight="true" outlineLevel="0" collapsed="false">
      <c r="A2" s="2" t="s">
        <v>1</v>
      </c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</row>
    <row r="5" customFormat="false" ht="29.85" hidden="false" customHeight="false" outlineLevel="0" collapsed="false">
      <c r="A5" s="4" t="s">
        <v>18</v>
      </c>
      <c r="B5" s="5" t="s">
        <v>19</v>
      </c>
      <c r="C5" s="5" t="s">
        <v>20</v>
      </c>
      <c r="D5" s="6" t="s">
        <v>21</v>
      </c>
      <c r="E5" s="5" t="s">
        <v>22</v>
      </c>
      <c r="F5" s="5" t="s">
        <v>23</v>
      </c>
      <c r="G5" s="5" t="s">
        <v>24</v>
      </c>
      <c r="H5" s="7" t="n">
        <v>14</v>
      </c>
      <c r="I5" s="8" t="s">
        <v>25</v>
      </c>
      <c r="J5" s="9" t="n">
        <f aca="false">IF(AND(I5&lt;&gt;"",H5&lt;&gt;""),WORKDAY(I5,H5),"")</f>
        <v>46223</v>
      </c>
      <c r="K5" s="5" t="s">
        <v>26</v>
      </c>
      <c r="L5" s="5" t="s">
        <v>27</v>
      </c>
      <c r="M5" s="6" t="s">
        <v>28</v>
      </c>
      <c r="N5" s="5" t="s">
        <v>29</v>
      </c>
      <c r="O5" s="5" t="s">
        <v>30</v>
      </c>
      <c r="P5" s="5" t="s">
        <v>31</v>
      </c>
    </row>
    <row r="6" customFormat="false" ht="15" hidden="false" customHeight="false" outlineLevel="0" collapsed="false">
      <c r="A6" s="4"/>
      <c r="B6" s="4"/>
      <c r="C6" s="4"/>
      <c r="D6" s="6"/>
      <c r="E6" s="4"/>
      <c r="F6" s="4"/>
      <c r="G6" s="4"/>
      <c r="H6" s="7"/>
      <c r="I6" s="8"/>
      <c r="J6" s="9" t="str">
        <f aca="false">IF(AND(I6&lt;&gt;"",H6&lt;&gt;""),WORKDAY(I6,H6),"")</f>
        <v/>
      </c>
      <c r="K6" s="4"/>
      <c r="L6" s="4"/>
      <c r="M6" s="6"/>
      <c r="N6" s="4"/>
      <c r="O6" s="4"/>
      <c r="P6" s="4"/>
    </row>
    <row r="7" customFormat="false" ht="15" hidden="false" customHeight="false" outlineLevel="0" collapsed="false">
      <c r="A7" s="4"/>
      <c r="B7" s="4"/>
      <c r="C7" s="4"/>
      <c r="D7" s="6"/>
      <c r="E7" s="4"/>
      <c r="F7" s="4"/>
      <c r="G7" s="4"/>
      <c r="H7" s="7"/>
      <c r="I7" s="8"/>
      <c r="J7" s="9" t="str">
        <f aca="false">IF(AND(I7&lt;&gt;"",H7&lt;&gt;""),WORKDAY(I7,H7),"")</f>
        <v/>
      </c>
      <c r="K7" s="4"/>
      <c r="L7" s="4"/>
      <c r="M7" s="6"/>
      <c r="N7" s="4"/>
      <c r="O7" s="4"/>
      <c r="P7" s="4"/>
    </row>
    <row r="8" customFormat="false" ht="15" hidden="false" customHeight="false" outlineLevel="0" collapsed="false">
      <c r="A8" s="4"/>
      <c r="B8" s="4"/>
      <c r="C8" s="4"/>
      <c r="D8" s="6"/>
      <c r="E8" s="4"/>
      <c r="F8" s="4"/>
      <c r="G8" s="4"/>
      <c r="H8" s="7"/>
      <c r="I8" s="8"/>
      <c r="J8" s="9" t="str">
        <f aca="false">IF(AND(I8&lt;&gt;"",H8&lt;&gt;""),WORKDAY(I8,H8),"")</f>
        <v/>
      </c>
      <c r="K8" s="4"/>
      <c r="L8" s="4"/>
      <c r="M8" s="6"/>
      <c r="N8" s="4"/>
      <c r="O8" s="4"/>
      <c r="P8" s="4"/>
    </row>
    <row r="9" customFormat="false" ht="15" hidden="false" customHeight="false" outlineLevel="0" collapsed="false">
      <c r="A9" s="4"/>
      <c r="B9" s="4"/>
      <c r="C9" s="4"/>
      <c r="D9" s="6"/>
      <c r="E9" s="4"/>
      <c r="F9" s="4"/>
      <c r="G9" s="4"/>
      <c r="H9" s="7"/>
      <c r="I9" s="8"/>
      <c r="J9" s="9" t="str">
        <f aca="false">IF(AND(I9&lt;&gt;"",H9&lt;&gt;""),WORKDAY(I9,H9),"")</f>
        <v/>
      </c>
      <c r="K9" s="4"/>
      <c r="L9" s="4"/>
      <c r="M9" s="6"/>
      <c r="N9" s="4"/>
      <c r="O9" s="4"/>
      <c r="P9" s="4"/>
    </row>
    <row r="10" customFormat="false" ht="15" hidden="false" customHeight="false" outlineLevel="0" collapsed="false">
      <c r="A10" s="4"/>
      <c r="B10" s="4"/>
      <c r="C10" s="4"/>
      <c r="D10" s="6"/>
      <c r="E10" s="4"/>
      <c r="F10" s="4"/>
      <c r="G10" s="4"/>
      <c r="H10" s="7"/>
      <c r="I10" s="8"/>
      <c r="J10" s="9" t="str">
        <f aca="false">IF(AND(I10&lt;&gt;"",H10&lt;&gt;""),WORKDAY(I10,H10),"")</f>
        <v/>
      </c>
      <c r="K10" s="4"/>
      <c r="L10" s="4"/>
      <c r="M10" s="6"/>
      <c r="N10" s="4"/>
      <c r="O10" s="4"/>
      <c r="P10" s="4"/>
    </row>
  </sheetData>
  <dataValidations count="2">
    <dataValidation allowBlank="true" errorStyle="stop" operator="between" showDropDown="false" showErrorMessage="false" showInputMessage="false" sqref="D5:D100" type="list">
      <formula1>"発注者,受注者"</formula1>
      <formula2>0</formula2>
    </dataValidation>
    <dataValidation allowBlank="true" errorStyle="stop" operator="between" showDropDown="false" showErrorMessage="false" showInputMessage="false" sqref="M5:M100" type="list">
      <formula1>"あり,なし"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6" min="5" style="0" width="22"/>
    <col collapsed="false" customWidth="true" hidden="false" outlineLevel="0" max="7" min="7" style="0" width="12"/>
    <col collapsed="false" customWidth="true" hidden="false" outlineLevel="0" max="8" min="8" style="0" width="24"/>
    <col collapsed="false" customWidth="true" hidden="false" outlineLevel="0" max="9" min="9" style="0" width="14"/>
    <col collapsed="false" customWidth="true" hidden="false" outlineLevel="0" max="10" min="10" style="0" width="18"/>
    <col collapsed="false" customWidth="true" hidden="false" outlineLevel="0" max="12" min="11" style="0" width="14"/>
  </cols>
  <sheetData>
    <row r="1" customFormat="false" ht="25.5" hidden="false" customHeight="true" outlineLevel="0" collapsed="false">
      <c r="A1" s="1" t="s">
        <v>32</v>
      </c>
    </row>
    <row r="2" customFormat="false" ht="18" hidden="false" customHeight="true" outlineLevel="0" collapsed="false">
      <c r="A2" s="2" t="s">
        <v>33</v>
      </c>
    </row>
    <row r="4" customFormat="false" ht="31.5" hidden="false" customHeight="true" outlineLevel="0" collapsed="false">
      <c r="A4" s="3" t="s">
        <v>2</v>
      </c>
      <c r="B4" s="3" t="s">
        <v>34</v>
      </c>
      <c r="C4" s="3" t="s">
        <v>6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10</v>
      </c>
      <c r="J4" s="3" t="s">
        <v>40</v>
      </c>
      <c r="K4" s="3" t="s">
        <v>41</v>
      </c>
      <c r="L4" s="3" t="s">
        <v>42</v>
      </c>
    </row>
    <row r="5" customFormat="false" ht="29.85" hidden="false" customHeight="false" outlineLevel="0" collapsed="false">
      <c r="A5" s="4" t="s">
        <v>18</v>
      </c>
      <c r="B5" s="4" t="s">
        <v>43</v>
      </c>
      <c r="C5" s="5" t="s">
        <v>44</v>
      </c>
      <c r="D5" s="4" t="s">
        <v>45</v>
      </c>
      <c r="E5" s="5" t="s">
        <v>46</v>
      </c>
      <c r="F5" s="5" t="s">
        <v>47</v>
      </c>
      <c r="G5" s="7" t="s">
        <v>48</v>
      </c>
      <c r="H5" s="5" t="s">
        <v>49</v>
      </c>
      <c r="I5" s="8" t="s">
        <v>25</v>
      </c>
      <c r="J5" s="5" t="s">
        <v>50</v>
      </c>
      <c r="K5" s="4" t="s">
        <v>51</v>
      </c>
      <c r="L5" s="6" t="s">
        <v>52</v>
      </c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7"/>
      <c r="H6" s="4"/>
      <c r="I6" s="8"/>
      <c r="J6" s="4"/>
      <c r="K6" s="4"/>
      <c r="L6" s="6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7"/>
      <c r="H7" s="4"/>
      <c r="I7" s="8"/>
      <c r="J7" s="4"/>
      <c r="K7" s="4"/>
      <c r="L7" s="6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7"/>
      <c r="H8" s="4"/>
      <c r="I8" s="8"/>
      <c r="J8" s="4"/>
      <c r="K8" s="4"/>
      <c r="L8" s="6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7"/>
      <c r="H9" s="4"/>
      <c r="I9" s="8"/>
      <c r="J9" s="4"/>
      <c r="K9" s="4"/>
      <c r="L9" s="6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7"/>
      <c r="H10" s="4"/>
      <c r="I10" s="8"/>
      <c r="J10" s="4"/>
      <c r="K10" s="4"/>
      <c r="L10" s="6"/>
    </row>
  </sheetData>
  <dataValidations count="1">
    <dataValidation allowBlank="true" errorStyle="stop" operator="between" showDropDown="false" showErrorMessage="false" showInputMessage="false" sqref="L5:L100" type="list">
      <formula1>'6.ステータス一覧'!$B$5:$B$14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8"/>
    <col collapsed="false" customWidth="true" hidden="false" outlineLevel="0" max="11" min="4" style="0" width="14"/>
    <col collapsed="false" customWidth="true" hidden="false" outlineLevel="0" max="12" min="12" style="0" width="22"/>
  </cols>
  <sheetData>
    <row r="1" customFormat="false" ht="25.5" hidden="false" customHeight="true" outlineLevel="0" collapsed="false">
      <c r="A1" s="1" t="s">
        <v>53</v>
      </c>
    </row>
    <row r="2" customFormat="false" ht="18" hidden="false" customHeight="true" outlineLevel="0" collapsed="false">
      <c r="A2" s="10" t="s">
        <v>54</v>
      </c>
    </row>
    <row r="4" customFormat="false" ht="31.5" hidden="false" customHeight="true" outlineLevel="0" collapsed="false">
      <c r="A4" s="3" t="s">
        <v>2</v>
      </c>
      <c r="B4" s="3" t="s">
        <v>34</v>
      </c>
      <c r="C4" s="3" t="s">
        <v>55</v>
      </c>
      <c r="D4" s="3" t="s">
        <v>56</v>
      </c>
      <c r="E4" s="3" t="s">
        <v>57</v>
      </c>
      <c r="F4" s="3" t="s">
        <v>9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41</v>
      </c>
      <c r="L4" s="3" t="s">
        <v>17</v>
      </c>
    </row>
    <row r="5" customFormat="false" ht="15" hidden="false" customHeight="false" outlineLevel="0" collapsed="false">
      <c r="A5" s="4" t="s">
        <v>18</v>
      </c>
      <c r="B5" s="4" t="s">
        <v>43</v>
      </c>
      <c r="C5" s="5" t="s">
        <v>61</v>
      </c>
      <c r="D5" s="8" t="s">
        <v>62</v>
      </c>
      <c r="E5" s="8" t="s">
        <v>63</v>
      </c>
      <c r="F5" s="7" t="n">
        <v>14</v>
      </c>
      <c r="G5" s="9" t="n">
        <f aca="false">IF(AND(E5&lt;&gt;"",F5&lt;&gt;""),WORKDAY(E5,F5),"")</f>
        <v>46176</v>
      </c>
      <c r="H5" s="6" t="s">
        <v>64</v>
      </c>
      <c r="I5" s="8" t="s">
        <v>65</v>
      </c>
      <c r="J5" s="11" t="str">
        <f aca="true">IF(AND(G5&lt;&gt;"",H5="未検収",TODAY()&gt;G5),"遅延","")</f>
        <v/>
      </c>
      <c r="K5" s="4" t="s">
        <v>51</v>
      </c>
      <c r="L5" s="5" t="s">
        <v>66</v>
      </c>
    </row>
    <row r="6" customFormat="false" ht="15" hidden="false" customHeight="false" outlineLevel="0" collapsed="false">
      <c r="A6" s="4"/>
      <c r="B6" s="4"/>
      <c r="C6" s="4"/>
      <c r="D6" s="8"/>
      <c r="E6" s="8"/>
      <c r="F6" s="7"/>
      <c r="G6" s="9" t="str">
        <f aca="false">IF(AND(E6&lt;&gt;"",F6&lt;&gt;""),WORKDAY(E6,F6),"")</f>
        <v/>
      </c>
      <c r="H6" s="6"/>
      <c r="I6" s="8"/>
      <c r="J6" s="11" t="str">
        <f aca="true">IF(AND(G6&lt;&gt;"",H6="未検収",TODAY()&gt;G6),"遅延","")</f>
        <v/>
      </c>
      <c r="K6" s="4"/>
      <c r="L6" s="4"/>
    </row>
    <row r="7" customFormat="false" ht="15" hidden="false" customHeight="false" outlineLevel="0" collapsed="false">
      <c r="A7" s="4"/>
      <c r="B7" s="4"/>
      <c r="C7" s="4"/>
      <c r="D7" s="8"/>
      <c r="E7" s="8"/>
      <c r="F7" s="7"/>
      <c r="G7" s="9" t="str">
        <f aca="false">IF(AND(E7&lt;&gt;"",F7&lt;&gt;""),WORKDAY(E7,F7),"")</f>
        <v/>
      </c>
      <c r="H7" s="6"/>
      <c r="I7" s="8"/>
      <c r="J7" s="11" t="str">
        <f aca="true">IF(AND(G7&lt;&gt;"",H7="未検収",TODAY()&gt;G7),"遅延","")</f>
        <v/>
      </c>
      <c r="K7" s="4"/>
      <c r="L7" s="4"/>
    </row>
    <row r="8" customFormat="false" ht="15" hidden="false" customHeight="false" outlineLevel="0" collapsed="false">
      <c r="A8" s="4"/>
      <c r="B8" s="4"/>
      <c r="C8" s="4"/>
      <c r="D8" s="8"/>
      <c r="E8" s="8"/>
      <c r="F8" s="7"/>
      <c r="G8" s="9" t="str">
        <f aca="false">IF(AND(E8&lt;&gt;"",F8&lt;&gt;""),WORKDAY(E8,F8),"")</f>
        <v/>
      </c>
      <c r="H8" s="6"/>
      <c r="I8" s="8"/>
      <c r="J8" s="11" t="str">
        <f aca="true">IF(AND(G8&lt;&gt;"",H8="未検収",TODAY()&gt;G8),"遅延","")</f>
        <v/>
      </c>
      <c r="K8" s="4"/>
      <c r="L8" s="4"/>
    </row>
    <row r="9" customFormat="false" ht="15" hidden="false" customHeight="false" outlineLevel="0" collapsed="false">
      <c r="A9" s="4"/>
      <c r="B9" s="4"/>
      <c r="C9" s="4"/>
      <c r="D9" s="8"/>
      <c r="E9" s="8"/>
      <c r="F9" s="7"/>
      <c r="G9" s="9" t="str">
        <f aca="false">IF(AND(E9&lt;&gt;"",F9&lt;&gt;""),WORKDAY(E9,F9),"")</f>
        <v/>
      </c>
      <c r="H9" s="6"/>
      <c r="I9" s="8"/>
      <c r="J9" s="11" t="str">
        <f aca="true">IF(AND(G9&lt;&gt;"",H9="未検収",TODAY()&gt;G9),"遅延","")</f>
        <v/>
      </c>
      <c r="K9" s="4"/>
      <c r="L9" s="4"/>
    </row>
    <row r="10" customFormat="false" ht="15" hidden="false" customHeight="false" outlineLevel="0" collapsed="false">
      <c r="A10" s="4"/>
      <c r="B10" s="4"/>
      <c r="C10" s="4"/>
      <c r="D10" s="8"/>
      <c r="E10" s="8"/>
      <c r="F10" s="7"/>
      <c r="G10" s="9" t="str">
        <f aca="false">IF(AND(E10&lt;&gt;"",F10&lt;&gt;""),WORKDAY(E10,F10),"")</f>
        <v/>
      </c>
      <c r="H10" s="6"/>
      <c r="I10" s="8"/>
      <c r="J10" s="11" t="str">
        <f aca="true">IF(AND(G10&lt;&gt;"",H10="未検収",TODAY()&gt;G10),"遅延","")</f>
        <v/>
      </c>
      <c r="K10" s="4"/>
      <c r="L10" s="4"/>
    </row>
    <row r="11" customFormat="false" ht="15" hidden="false" customHeight="false" outlineLevel="0" collapsed="false">
      <c r="A11" s="4"/>
      <c r="B11" s="4"/>
      <c r="C11" s="4"/>
      <c r="D11" s="8"/>
      <c r="E11" s="8"/>
      <c r="F11" s="7"/>
      <c r="G11" s="9" t="str">
        <f aca="false">IF(AND(E11&lt;&gt;"",F11&lt;&gt;""),WORKDAY(E11,F11),"")</f>
        <v/>
      </c>
      <c r="H11" s="6"/>
      <c r="I11" s="8"/>
      <c r="J11" s="11" t="str">
        <f aca="true">IF(AND(G11&lt;&gt;"",H11="未検収",TODAY()&gt;G11),"遅延","")</f>
        <v/>
      </c>
      <c r="K11" s="4"/>
      <c r="L11" s="4"/>
    </row>
    <row r="12" customFormat="false" ht="15" hidden="false" customHeight="false" outlineLevel="0" collapsed="false">
      <c r="A12" s="4"/>
      <c r="B12" s="4"/>
      <c r="C12" s="4"/>
      <c r="D12" s="8"/>
      <c r="E12" s="8"/>
      <c r="F12" s="7"/>
      <c r="G12" s="9" t="str">
        <f aca="false">IF(AND(E12&lt;&gt;"",F12&lt;&gt;""),WORKDAY(E12,F12),"")</f>
        <v/>
      </c>
      <c r="H12" s="6"/>
      <c r="I12" s="8"/>
      <c r="J12" s="11" t="str">
        <f aca="true">IF(AND(G12&lt;&gt;"",H12="未検収",TODAY()&gt;G12),"遅延","")</f>
        <v/>
      </c>
      <c r="K12" s="4"/>
      <c r="L12" s="4"/>
    </row>
    <row r="13" customFormat="false" ht="15" hidden="false" customHeight="false" outlineLevel="0" collapsed="false">
      <c r="A13" s="4"/>
      <c r="B13" s="4"/>
      <c r="C13" s="4"/>
      <c r="D13" s="8"/>
      <c r="E13" s="8"/>
      <c r="F13" s="7"/>
      <c r="G13" s="9" t="str">
        <f aca="false">IF(AND(E13&lt;&gt;"",F13&lt;&gt;""),WORKDAY(E13,F13),"")</f>
        <v/>
      </c>
      <c r="H13" s="6"/>
      <c r="I13" s="8"/>
      <c r="J13" s="11" t="str">
        <f aca="true">IF(AND(G13&lt;&gt;"",H13="未検収",TODAY()&gt;G13),"遅延","")</f>
        <v/>
      </c>
      <c r="K13" s="4"/>
      <c r="L13" s="4"/>
    </row>
    <row r="14" customFormat="false" ht="15" hidden="false" customHeight="false" outlineLevel="0" collapsed="false">
      <c r="A14" s="4"/>
      <c r="B14" s="4"/>
      <c r="C14" s="4"/>
      <c r="D14" s="8"/>
      <c r="E14" s="8"/>
      <c r="F14" s="7"/>
      <c r="G14" s="9" t="str">
        <f aca="false">IF(AND(E14&lt;&gt;"",F14&lt;&gt;""),WORKDAY(E14,F14),"")</f>
        <v/>
      </c>
      <c r="H14" s="6"/>
      <c r="I14" s="8"/>
      <c r="J14" s="11" t="str">
        <f aca="true">IF(AND(G14&lt;&gt;"",H14="未検収",TODAY()&gt;G14),"遅延","")</f>
        <v/>
      </c>
      <c r="K14" s="4"/>
      <c r="L14" s="4"/>
    </row>
    <row r="15" customFormat="false" ht="15" hidden="false" customHeight="false" outlineLevel="0" collapsed="false">
      <c r="A15" s="4"/>
      <c r="B15" s="4"/>
      <c r="C15" s="4"/>
      <c r="D15" s="8"/>
      <c r="E15" s="8"/>
      <c r="F15" s="7"/>
      <c r="G15" s="9" t="str">
        <f aca="false">IF(AND(E15&lt;&gt;"",F15&lt;&gt;""),WORKDAY(E15,F15),"")</f>
        <v/>
      </c>
      <c r="H15" s="6"/>
      <c r="I15" s="8"/>
      <c r="J15" s="11" t="str">
        <f aca="true">IF(AND(G15&lt;&gt;"",H15="未検収",TODAY()&gt;G15),"遅延","")</f>
        <v/>
      </c>
      <c r="K15" s="4"/>
      <c r="L15" s="4"/>
    </row>
    <row r="17" customFormat="false" ht="15" hidden="false" customHeight="false" outlineLevel="0" collapsed="false">
      <c r="A17" s="12" t="s">
        <v>67</v>
      </c>
    </row>
    <row r="18" customFormat="false" ht="15" hidden="false" customHeight="false" outlineLevel="0" collapsed="false">
      <c r="A18" s="13" t="s">
        <v>68</v>
      </c>
      <c r="B18" s="14" t="n">
        <f aca="false">COUNTIF(H5:H100,"未検収")</f>
        <v>0</v>
      </c>
    </row>
    <row r="19" customFormat="false" ht="15" hidden="false" customHeight="false" outlineLevel="0" collapsed="false">
      <c r="A19" s="13" t="s">
        <v>69</v>
      </c>
      <c r="B19" s="14" t="n">
        <f aca="false">COUNTIF(H5:H100,"合格")</f>
        <v>1</v>
      </c>
    </row>
    <row r="20" customFormat="false" ht="15" hidden="false" customHeight="false" outlineLevel="0" collapsed="false">
      <c r="A20" s="13" t="s">
        <v>70</v>
      </c>
      <c r="B20" s="14" t="n">
        <f aca="false">COUNTIF(H5:H100,"不合格")</f>
        <v>0</v>
      </c>
    </row>
    <row r="21" customFormat="false" ht="15" hidden="false" customHeight="false" outlineLevel="0" collapsed="false">
      <c r="A21" s="13" t="s">
        <v>71</v>
      </c>
      <c r="B21" s="15" t="n">
        <f aca="false">IFERROR(COUNTIF(H5:H100,"合格")/COUNTA(B5:B100),0)</f>
        <v>0.2</v>
      </c>
    </row>
  </sheetData>
  <conditionalFormatting sqref="J5:J100">
    <cfRule type="cellIs" priority="2" operator="equal" aboveAverage="0" equalAverage="0" bottom="0" percent="0" rank="0" text="" dxfId="0">
      <formula>"遅延"</formula>
    </cfRule>
  </conditionalFormatting>
  <dataValidations count="1">
    <dataValidation allowBlank="true" errorStyle="stop" operator="between" showDropDown="false" showErrorMessage="false" showInputMessage="false" sqref="H5:H100" type="list">
      <formula1>"合格,不合格,未検収"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11" min="5" style="0" width="14"/>
  </cols>
  <sheetData>
    <row r="1" customFormat="false" ht="25.5" hidden="false" customHeight="true" outlineLevel="0" collapsed="false">
      <c r="A1" s="1" t="s">
        <v>72</v>
      </c>
    </row>
    <row r="2" customFormat="false" ht="18" hidden="false" customHeight="true" outlineLevel="0" collapsed="false">
      <c r="A2" s="10" t="s">
        <v>73</v>
      </c>
    </row>
    <row r="4" customFormat="false" ht="31.5" hidden="false" customHeight="true" outlineLevel="0" collapsed="false">
      <c r="A4" s="3" t="s">
        <v>2</v>
      </c>
      <c r="B4" s="3" t="s">
        <v>34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  <c r="I4" s="3" t="s">
        <v>80</v>
      </c>
      <c r="J4" s="3" t="s">
        <v>81</v>
      </c>
      <c r="K4" s="3" t="s">
        <v>41</v>
      </c>
    </row>
    <row r="5" customFormat="false" ht="15" hidden="false" customHeight="false" outlineLevel="0" collapsed="false">
      <c r="A5" s="4" t="s">
        <v>18</v>
      </c>
      <c r="B5" s="4" t="s">
        <v>43</v>
      </c>
      <c r="C5" s="8" t="s">
        <v>82</v>
      </c>
      <c r="D5" s="5" t="s">
        <v>83</v>
      </c>
      <c r="E5" s="4" t="n">
        <v>7</v>
      </c>
      <c r="F5" s="9" t="n">
        <f aca="false">IF(AND(C5&lt;&gt;"",E5&lt;&gt;""),WORKDAY(C5,E5),"")</f>
        <v>46171</v>
      </c>
      <c r="G5" s="8" t="s">
        <v>84</v>
      </c>
      <c r="H5" s="8" t="s">
        <v>65</v>
      </c>
      <c r="I5" s="6" t="s">
        <v>64</v>
      </c>
      <c r="J5" s="8" t="s">
        <v>85</v>
      </c>
      <c r="K5" s="4" t="s">
        <v>51</v>
      </c>
    </row>
    <row r="6" customFormat="false" ht="15" hidden="false" customHeight="false" outlineLevel="0" collapsed="false">
      <c r="A6" s="4"/>
      <c r="B6" s="4"/>
      <c r="C6" s="8"/>
      <c r="D6" s="4"/>
      <c r="E6" s="4"/>
      <c r="F6" s="9" t="str">
        <f aca="false">IF(AND(C6&lt;&gt;"",E6&lt;&gt;""),WORKDAY(C6,E6),"")</f>
        <v/>
      </c>
      <c r="G6" s="8"/>
      <c r="H6" s="8"/>
      <c r="I6" s="6"/>
      <c r="J6" s="8"/>
      <c r="K6" s="4"/>
    </row>
    <row r="7" customFormat="false" ht="15" hidden="false" customHeight="false" outlineLevel="0" collapsed="false">
      <c r="A7" s="4"/>
      <c r="B7" s="4"/>
      <c r="C7" s="8"/>
      <c r="D7" s="4"/>
      <c r="E7" s="4"/>
      <c r="F7" s="9" t="str">
        <f aca="false">IF(AND(C7&lt;&gt;"",E7&lt;&gt;""),WORKDAY(C7,E7),"")</f>
        <v/>
      </c>
      <c r="G7" s="8"/>
      <c r="H7" s="8"/>
      <c r="I7" s="6"/>
      <c r="J7" s="8"/>
      <c r="K7" s="4"/>
    </row>
    <row r="8" customFormat="false" ht="15" hidden="false" customHeight="false" outlineLevel="0" collapsed="false">
      <c r="A8" s="4"/>
      <c r="B8" s="4"/>
      <c r="C8" s="8"/>
      <c r="D8" s="4"/>
      <c r="E8" s="4"/>
      <c r="F8" s="9" t="str">
        <f aca="false">IF(AND(C8&lt;&gt;"",E8&lt;&gt;""),WORKDAY(C8,E8),"")</f>
        <v/>
      </c>
      <c r="G8" s="8"/>
      <c r="H8" s="8"/>
      <c r="I8" s="6"/>
      <c r="J8" s="8"/>
      <c r="K8" s="4"/>
    </row>
    <row r="9" customFormat="false" ht="15" hidden="false" customHeight="false" outlineLevel="0" collapsed="false">
      <c r="A9" s="4"/>
      <c r="B9" s="4"/>
      <c r="C9" s="8"/>
      <c r="D9" s="4"/>
      <c r="E9" s="4"/>
      <c r="F9" s="9" t="str">
        <f aca="false">IF(AND(C9&lt;&gt;"",E9&lt;&gt;""),WORKDAY(C9,E9),"")</f>
        <v/>
      </c>
      <c r="G9" s="8"/>
      <c r="H9" s="8"/>
      <c r="I9" s="6"/>
      <c r="J9" s="8"/>
      <c r="K9" s="4"/>
    </row>
    <row r="10" customFormat="false" ht="15" hidden="false" customHeight="false" outlineLevel="0" collapsed="false">
      <c r="A10" s="4"/>
      <c r="B10" s="4"/>
      <c r="C10" s="8"/>
      <c r="D10" s="4"/>
      <c r="E10" s="4"/>
      <c r="F10" s="9" t="str">
        <f aca="false">IF(AND(C10&lt;&gt;"",E10&lt;&gt;""),WORKDAY(C10,E10),"")</f>
        <v/>
      </c>
      <c r="G10" s="8"/>
      <c r="H10" s="8"/>
      <c r="I10" s="6"/>
      <c r="J10" s="8"/>
      <c r="K10" s="4"/>
    </row>
    <row r="11" customFormat="false" ht="15" hidden="false" customHeight="false" outlineLevel="0" collapsed="false">
      <c r="A11" s="4"/>
      <c r="B11" s="4"/>
      <c r="C11" s="8"/>
      <c r="D11" s="4"/>
      <c r="E11" s="4"/>
      <c r="F11" s="9" t="str">
        <f aca="false">IF(AND(C11&lt;&gt;"",E11&lt;&gt;""),WORKDAY(C11,E11),"")</f>
        <v/>
      </c>
      <c r="G11" s="8"/>
      <c r="H11" s="8"/>
      <c r="I11" s="6"/>
      <c r="J11" s="8"/>
      <c r="K11" s="4"/>
    </row>
    <row r="12" customFormat="false" ht="15" hidden="false" customHeight="false" outlineLevel="0" collapsed="false">
      <c r="A12" s="4"/>
      <c r="B12" s="4"/>
      <c r="C12" s="8"/>
      <c r="D12" s="4"/>
      <c r="E12" s="4"/>
      <c r="F12" s="9" t="str">
        <f aca="false">IF(AND(C12&lt;&gt;"",E12&lt;&gt;""),WORKDAY(C12,E12),"")</f>
        <v/>
      </c>
      <c r="G12" s="8"/>
      <c r="H12" s="8"/>
      <c r="I12" s="6"/>
      <c r="J12" s="8"/>
      <c r="K12" s="4"/>
    </row>
    <row r="13" customFormat="false" ht="15" hidden="false" customHeight="false" outlineLevel="0" collapsed="false">
      <c r="A13" s="4"/>
      <c r="B13" s="4"/>
      <c r="C13" s="8"/>
      <c r="D13" s="4"/>
      <c r="E13" s="4"/>
      <c r="F13" s="9" t="str">
        <f aca="false">IF(AND(C13&lt;&gt;"",E13&lt;&gt;""),WORKDAY(C13,E13),"")</f>
        <v/>
      </c>
      <c r="G13" s="8"/>
      <c r="H13" s="8"/>
      <c r="I13" s="6"/>
      <c r="J13" s="8"/>
      <c r="K13" s="4"/>
    </row>
    <row r="14" customFormat="false" ht="15" hidden="false" customHeight="false" outlineLevel="0" collapsed="false">
      <c r="A14" s="4"/>
      <c r="B14" s="4"/>
      <c r="C14" s="8"/>
      <c r="D14" s="4"/>
      <c r="E14" s="4"/>
      <c r="F14" s="9" t="str">
        <f aca="false">IF(AND(C14&lt;&gt;"",E14&lt;&gt;""),WORKDAY(C14,E14),"")</f>
        <v/>
      </c>
      <c r="G14" s="8"/>
      <c r="H14" s="8"/>
      <c r="I14" s="6"/>
      <c r="J14" s="8"/>
      <c r="K14" s="4"/>
    </row>
    <row r="15" customFormat="false" ht="15" hidden="false" customHeight="false" outlineLevel="0" collapsed="false">
      <c r="A15" s="4"/>
      <c r="B15" s="4"/>
      <c r="C15" s="8"/>
      <c r="D15" s="4"/>
      <c r="E15" s="4"/>
      <c r="F15" s="9" t="str">
        <f aca="false">IF(AND(C15&lt;&gt;"",E15&lt;&gt;""),WORKDAY(C15,E15),"")</f>
        <v/>
      </c>
      <c r="G15" s="8"/>
      <c r="H15" s="8"/>
      <c r="I15" s="6"/>
      <c r="J15" s="8"/>
      <c r="K15" s="4"/>
    </row>
  </sheetData>
  <dataValidations count="1">
    <dataValidation allowBlank="true" errorStyle="stop" operator="between" showDropDown="false" showErrorMessage="false" showInputMessage="false" sqref="I5:I100" type="list">
      <formula1>"合格,不合格,未検収"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8" min="2" style="0" width="14"/>
    <col collapsed="false" customWidth="true" hidden="false" outlineLevel="0" max="9" min="9" style="0" width="24"/>
  </cols>
  <sheetData>
    <row r="1" customFormat="false" ht="25.5" hidden="false" customHeight="true" outlineLevel="0" collapsed="false">
      <c r="A1" s="1" t="s">
        <v>86</v>
      </c>
    </row>
    <row r="2" customFormat="false" ht="18" hidden="false" customHeight="true" outlineLevel="0" collapsed="false">
      <c r="A2" s="10" t="s">
        <v>87</v>
      </c>
    </row>
    <row r="4" customFormat="false" ht="31.5" hidden="false" customHeight="true" outlineLevel="0" collapsed="false">
      <c r="A4" s="3" t="s">
        <v>2</v>
      </c>
      <c r="B4" s="3" t="s">
        <v>59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 t="s">
        <v>17</v>
      </c>
    </row>
    <row r="5" customFormat="false" ht="15" hidden="false" customHeight="false" outlineLevel="0" collapsed="false">
      <c r="A5" s="4" t="s">
        <v>18</v>
      </c>
      <c r="B5" s="8" t="s">
        <v>85</v>
      </c>
      <c r="C5" s="4" t="n">
        <v>30</v>
      </c>
      <c r="D5" s="9" t="n">
        <f aca="false">IF(AND(B5&lt;&gt;"",C5&lt;&gt;""),B5+C5,"")</f>
        <v>46208</v>
      </c>
      <c r="E5" s="8" t="s">
        <v>94</v>
      </c>
      <c r="F5" s="16" t="n">
        <v>5000000</v>
      </c>
      <c r="G5" s="6" t="s">
        <v>95</v>
      </c>
      <c r="H5" s="11" t="str">
        <f aca="true">IF(AND(D5&lt;&gt;"",TODAY()&gt;D5,G5&lt;&gt;"支払済"),"遅延","")</f>
        <v/>
      </c>
      <c r="I5" s="4"/>
    </row>
    <row r="6" customFormat="false" ht="15" hidden="false" customHeight="false" outlineLevel="0" collapsed="false">
      <c r="A6" s="4"/>
      <c r="B6" s="8"/>
      <c r="C6" s="4"/>
      <c r="D6" s="9" t="str">
        <f aca="false">IF(AND(B6&lt;&gt;"",C6&lt;&gt;""),B6+C6,"")</f>
        <v/>
      </c>
      <c r="E6" s="8"/>
      <c r="F6" s="16"/>
      <c r="G6" s="6"/>
      <c r="H6" s="11" t="str">
        <f aca="true">IF(AND(D6&lt;&gt;"",TODAY()&gt;D6,G6&lt;&gt;"支払済"),"遅延","")</f>
        <v/>
      </c>
      <c r="I6" s="4"/>
    </row>
    <row r="7" customFormat="false" ht="15" hidden="false" customHeight="false" outlineLevel="0" collapsed="false">
      <c r="A7" s="4"/>
      <c r="B7" s="8"/>
      <c r="C7" s="4"/>
      <c r="D7" s="9" t="str">
        <f aca="false">IF(AND(B7&lt;&gt;"",C7&lt;&gt;""),B7+C7,"")</f>
        <v/>
      </c>
      <c r="E7" s="8"/>
      <c r="F7" s="16"/>
      <c r="G7" s="6"/>
      <c r="H7" s="11" t="str">
        <f aca="true">IF(AND(D7&lt;&gt;"",TODAY()&gt;D7,G7&lt;&gt;"支払済"),"遅延","")</f>
        <v/>
      </c>
      <c r="I7" s="4"/>
    </row>
    <row r="8" customFormat="false" ht="15" hidden="false" customHeight="false" outlineLevel="0" collapsed="false">
      <c r="A8" s="4"/>
      <c r="B8" s="8"/>
      <c r="C8" s="4"/>
      <c r="D8" s="9" t="str">
        <f aca="false">IF(AND(B8&lt;&gt;"",C8&lt;&gt;""),B8+C8,"")</f>
        <v/>
      </c>
      <c r="E8" s="8"/>
      <c r="F8" s="16"/>
      <c r="G8" s="6"/>
      <c r="H8" s="11" t="str">
        <f aca="true">IF(AND(D8&lt;&gt;"",TODAY()&gt;D8,G8&lt;&gt;"支払済"),"遅延","")</f>
        <v/>
      </c>
      <c r="I8" s="4"/>
    </row>
    <row r="9" customFormat="false" ht="15" hidden="false" customHeight="false" outlineLevel="0" collapsed="false">
      <c r="A9" s="4"/>
      <c r="B9" s="8"/>
      <c r="C9" s="4"/>
      <c r="D9" s="9" t="str">
        <f aca="false">IF(AND(B9&lt;&gt;"",C9&lt;&gt;""),B9+C9,"")</f>
        <v/>
      </c>
      <c r="E9" s="8"/>
      <c r="F9" s="16"/>
      <c r="G9" s="6"/>
      <c r="H9" s="11" t="str">
        <f aca="true">IF(AND(D9&lt;&gt;"",TODAY()&gt;D9,G9&lt;&gt;"支払済"),"遅延","")</f>
        <v/>
      </c>
      <c r="I9" s="4"/>
    </row>
    <row r="10" customFormat="false" ht="15" hidden="false" customHeight="false" outlineLevel="0" collapsed="false">
      <c r="A10" s="4"/>
      <c r="B10" s="8"/>
      <c r="C10" s="4"/>
      <c r="D10" s="9" t="str">
        <f aca="false">IF(AND(B10&lt;&gt;"",C10&lt;&gt;""),B10+C10,"")</f>
        <v/>
      </c>
      <c r="E10" s="8"/>
      <c r="F10" s="16"/>
      <c r="G10" s="6"/>
      <c r="H10" s="11" t="str">
        <f aca="true">IF(AND(D10&lt;&gt;"",TODAY()&gt;D10,G10&lt;&gt;"支払済"),"遅延","")</f>
        <v/>
      </c>
      <c r="I10" s="4"/>
    </row>
    <row r="11" customFormat="false" ht="15" hidden="false" customHeight="false" outlineLevel="0" collapsed="false">
      <c r="A11" s="4"/>
      <c r="B11" s="8"/>
      <c r="C11" s="4"/>
      <c r="D11" s="9" t="str">
        <f aca="false">IF(AND(B11&lt;&gt;"",C11&lt;&gt;""),B11+C11,"")</f>
        <v/>
      </c>
      <c r="E11" s="8"/>
      <c r="F11" s="16"/>
      <c r="G11" s="6"/>
      <c r="H11" s="11" t="str">
        <f aca="true">IF(AND(D11&lt;&gt;"",TODAY()&gt;D11,G11&lt;&gt;"支払済"),"遅延","")</f>
        <v/>
      </c>
      <c r="I11" s="4"/>
    </row>
    <row r="12" customFormat="false" ht="15" hidden="false" customHeight="false" outlineLevel="0" collapsed="false">
      <c r="A12" s="4"/>
      <c r="B12" s="8"/>
      <c r="C12" s="4"/>
      <c r="D12" s="9" t="str">
        <f aca="false">IF(AND(B12&lt;&gt;"",C12&lt;&gt;""),B12+C12,"")</f>
        <v/>
      </c>
      <c r="E12" s="8"/>
      <c r="F12" s="16"/>
      <c r="G12" s="6"/>
      <c r="H12" s="11" t="str">
        <f aca="true">IF(AND(D12&lt;&gt;"",TODAY()&gt;D12,G12&lt;&gt;"支払済"),"遅延","")</f>
        <v/>
      </c>
      <c r="I12" s="4"/>
    </row>
    <row r="13" customFormat="false" ht="15" hidden="false" customHeight="false" outlineLevel="0" collapsed="false">
      <c r="A13" s="4"/>
      <c r="B13" s="8"/>
      <c r="C13" s="4"/>
      <c r="D13" s="9" t="str">
        <f aca="false">IF(AND(B13&lt;&gt;"",C13&lt;&gt;""),B13+C13,"")</f>
        <v/>
      </c>
      <c r="E13" s="8"/>
      <c r="F13" s="16"/>
      <c r="G13" s="6"/>
      <c r="H13" s="11" t="str">
        <f aca="true">IF(AND(D13&lt;&gt;"",TODAY()&gt;D13,G13&lt;&gt;"支払済"),"遅延","")</f>
        <v/>
      </c>
      <c r="I13" s="4"/>
    </row>
    <row r="14" customFormat="false" ht="15" hidden="false" customHeight="false" outlineLevel="0" collapsed="false">
      <c r="A14" s="4"/>
      <c r="B14" s="8"/>
      <c r="C14" s="4"/>
      <c r="D14" s="9" t="str">
        <f aca="false">IF(AND(B14&lt;&gt;"",C14&lt;&gt;""),B14+C14,"")</f>
        <v/>
      </c>
      <c r="E14" s="8"/>
      <c r="F14" s="16"/>
      <c r="G14" s="6"/>
      <c r="H14" s="11" t="str">
        <f aca="true">IF(AND(D14&lt;&gt;"",TODAY()&gt;D14,G14&lt;&gt;"支払済"),"遅延","")</f>
        <v/>
      </c>
      <c r="I14" s="4"/>
    </row>
    <row r="15" customFormat="false" ht="15" hidden="false" customHeight="false" outlineLevel="0" collapsed="false">
      <c r="A15" s="4"/>
      <c r="B15" s="8"/>
      <c r="C15" s="4"/>
      <c r="D15" s="9" t="str">
        <f aca="false">IF(AND(B15&lt;&gt;"",C15&lt;&gt;""),B15+C15,"")</f>
        <v/>
      </c>
      <c r="E15" s="8"/>
      <c r="F15" s="16"/>
      <c r="G15" s="6"/>
      <c r="H15" s="11" t="str">
        <f aca="true">IF(AND(D15&lt;&gt;"",TODAY()&gt;D15,G15&lt;&gt;"支払済"),"遅延","")</f>
        <v/>
      </c>
      <c r="I15" s="4"/>
    </row>
    <row r="17" customFormat="false" ht="15" hidden="false" customHeight="false" outlineLevel="0" collapsed="false">
      <c r="A17" s="12" t="s">
        <v>67</v>
      </c>
    </row>
    <row r="18" customFormat="false" ht="15" hidden="false" customHeight="false" outlineLevel="0" collapsed="false">
      <c r="A18" s="13" t="s">
        <v>96</v>
      </c>
      <c r="B18" s="14" t="n">
        <f aca="false">COUNTIF(G5:G100,"未請求")</f>
        <v>1</v>
      </c>
    </row>
    <row r="19" customFormat="false" ht="15" hidden="false" customHeight="false" outlineLevel="0" collapsed="false">
      <c r="A19" s="13" t="s">
        <v>97</v>
      </c>
      <c r="B19" s="17" t="n">
        <f aca="false">SUMIF(G5:G100,"支払済",F5:F100)</f>
        <v>0</v>
      </c>
    </row>
    <row r="20" customFormat="false" ht="15" hidden="false" customHeight="false" outlineLevel="0" collapsed="false">
      <c r="A20" s="13" t="s">
        <v>98</v>
      </c>
      <c r="B20" s="17" t="n">
        <f aca="false">SUMIF(G5:G100,"未請求",F5:F100)</f>
        <v>5000000</v>
      </c>
    </row>
  </sheetData>
  <conditionalFormatting sqref="H5:H100">
    <cfRule type="cellIs" priority="2" operator="equal" aboveAverage="0" equalAverage="0" bottom="0" percent="0" rank="0" text="" dxfId="0">
      <formula>"遅延"</formula>
    </cfRule>
  </conditionalFormatting>
  <dataValidations count="1">
    <dataValidation allowBlank="true" errorStyle="stop" operator="between" showDropDown="false" showErrorMessage="false" showInputMessage="false" sqref="G5:G100" type="list">
      <formula1>"未請求,請求済,支払済"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3" min="3" style="0" width="40"/>
  </cols>
  <sheetData>
    <row r="1" customFormat="false" ht="25.5" hidden="false" customHeight="true" outlineLevel="0" collapsed="false">
      <c r="A1" s="1" t="s">
        <v>99</v>
      </c>
    </row>
    <row r="2" customFormat="false" ht="18" hidden="false" customHeight="true" outlineLevel="0" collapsed="false">
      <c r="A2" s="10" t="s">
        <v>100</v>
      </c>
    </row>
    <row r="4" customFormat="false" ht="31.5" hidden="false" customHeight="true" outlineLevel="0" collapsed="false">
      <c r="A4" s="3" t="s">
        <v>101</v>
      </c>
      <c r="B4" s="3" t="s">
        <v>102</v>
      </c>
      <c r="C4" s="3" t="s">
        <v>103</v>
      </c>
    </row>
    <row r="5" customFormat="false" ht="15" hidden="false" customHeight="false" outlineLevel="0" collapsed="false">
      <c r="A5" s="7" t="s">
        <v>104</v>
      </c>
      <c r="B5" s="5" t="s">
        <v>105</v>
      </c>
      <c r="C5" s="5" t="s">
        <v>106</v>
      </c>
    </row>
    <row r="6" customFormat="false" ht="15" hidden="false" customHeight="false" outlineLevel="0" collapsed="false">
      <c r="A6" s="7" t="s">
        <v>107</v>
      </c>
      <c r="B6" s="5" t="s">
        <v>52</v>
      </c>
      <c r="C6" s="5" t="s">
        <v>108</v>
      </c>
    </row>
    <row r="7" customFormat="false" ht="15" hidden="false" customHeight="false" outlineLevel="0" collapsed="false">
      <c r="A7" s="7" t="s">
        <v>109</v>
      </c>
      <c r="B7" s="5" t="s">
        <v>110</v>
      </c>
      <c r="C7" s="5" t="s">
        <v>111</v>
      </c>
    </row>
    <row r="8" customFormat="false" ht="15" hidden="false" customHeight="false" outlineLevel="0" collapsed="false">
      <c r="A8" s="7" t="s">
        <v>112</v>
      </c>
      <c r="B8" s="5" t="s">
        <v>113</v>
      </c>
      <c r="C8" s="5" t="s">
        <v>114</v>
      </c>
    </row>
    <row r="9" customFormat="false" ht="15" hidden="false" customHeight="false" outlineLevel="0" collapsed="false">
      <c r="A9" s="7" t="s">
        <v>115</v>
      </c>
      <c r="B9" s="5" t="s">
        <v>64</v>
      </c>
      <c r="C9" s="5" t="s">
        <v>116</v>
      </c>
    </row>
    <row r="10" customFormat="false" ht="15" hidden="false" customHeight="false" outlineLevel="0" collapsed="false">
      <c r="A10" s="7" t="s">
        <v>117</v>
      </c>
      <c r="B10" s="5" t="s">
        <v>118</v>
      </c>
      <c r="C10" s="5" t="s">
        <v>119</v>
      </c>
    </row>
    <row r="11" customFormat="false" ht="15" hidden="false" customHeight="false" outlineLevel="0" collapsed="false">
      <c r="A11" s="7" t="s">
        <v>120</v>
      </c>
      <c r="B11" s="5" t="s">
        <v>121</v>
      </c>
      <c r="C11" s="5" t="s">
        <v>122</v>
      </c>
    </row>
    <row r="12" customFormat="false" ht="15" hidden="false" customHeight="false" outlineLevel="0" collapsed="false">
      <c r="A12" s="7" t="s">
        <v>123</v>
      </c>
      <c r="B12" s="5" t="s">
        <v>124</v>
      </c>
      <c r="C12" s="5" t="s">
        <v>125</v>
      </c>
    </row>
    <row r="13" customFormat="false" ht="15" hidden="false" customHeight="false" outlineLevel="0" collapsed="false">
      <c r="A13" s="7" t="s">
        <v>126</v>
      </c>
      <c r="B13" s="5" t="s">
        <v>127</v>
      </c>
      <c r="C13" s="5" t="s">
        <v>128</v>
      </c>
    </row>
    <row r="14" customFormat="false" ht="15" hidden="false" customHeight="false" outlineLevel="0" collapsed="false">
      <c r="A14" s="7" t="s">
        <v>129</v>
      </c>
      <c r="B14" s="5" t="s">
        <v>130</v>
      </c>
      <c r="C14" s="5" t="s">
        <v>131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0"/>
  </cols>
  <sheetData>
    <row r="1" customFormat="false" ht="25.5" hidden="false" customHeight="true" outlineLevel="0" collapsed="false">
      <c r="A1" s="1" t="s">
        <v>132</v>
      </c>
    </row>
    <row r="2" customFormat="false" ht="18" hidden="false" customHeight="true" outlineLevel="0" collapsed="false">
      <c r="A2" s="10" t="s">
        <v>133</v>
      </c>
    </row>
    <row r="4" customFormat="false" ht="15" hidden="false" customHeight="false" outlineLevel="0" collapsed="false">
      <c r="A4" s="18"/>
      <c r="B4" s="19"/>
    </row>
    <row r="5" customFormat="false" ht="17.15" hidden="false" customHeight="false" outlineLevel="0" collapsed="false">
      <c r="A5" s="18" t="s">
        <v>134</v>
      </c>
      <c r="B5" s="20" t="s">
        <v>135</v>
      </c>
    </row>
    <row r="6" customFormat="false" ht="15" hidden="false" customHeight="false" outlineLevel="0" collapsed="false">
      <c r="A6" s="18" t="s">
        <v>136</v>
      </c>
      <c r="B6" s="19" t="s">
        <v>137</v>
      </c>
    </row>
    <row r="7" customFormat="false" ht="15" hidden="false" customHeight="false" outlineLevel="0" collapsed="false">
      <c r="A7" s="18" t="s">
        <v>138</v>
      </c>
      <c r="B7" s="21" t="s">
        <v>139</v>
      </c>
    </row>
    <row r="8" customFormat="false" ht="15" hidden="false" customHeight="false" outlineLevel="0" collapsed="false">
      <c r="A8" s="18" t="s">
        <v>140</v>
      </c>
      <c r="B8" s="21" t="s">
        <v>141</v>
      </c>
    </row>
    <row r="9" customFormat="false" ht="15" hidden="false" customHeight="false" outlineLevel="0" collapsed="false">
      <c r="A9" s="18" t="s">
        <v>142</v>
      </c>
      <c r="B9" s="21" t="s">
        <v>143</v>
      </c>
    </row>
    <row r="10" customFormat="false" ht="15" hidden="false" customHeight="false" outlineLevel="0" collapsed="false">
      <c r="A10" s="18" t="s">
        <v>144</v>
      </c>
      <c r="B10" s="21" t="s">
        <v>145</v>
      </c>
    </row>
    <row r="11" customFormat="false" ht="15" hidden="false" customHeight="false" outlineLevel="0" collapsed="false">
      <c r="A11" s="18" t="s">
        <v>146</v>
      </c>
      <c r="B11" s="21" t="s">
        <v>147</v>
      </c>
    </row>
    <row r="12" customFormat="false" ht="15" hidden="false" customHeight="false" outlineLevel="0" collapsed="false">
      <c r="A12" s="18"/>
      <c r="B12" s="19"/>
    </row>
    <row r="13" customFormat="false" ht="17.15" hidden="false" customHeight="false" outlineLevel="0" collapsed="false">
      <c r="A13" s="18" t="s">
        <v>134</v>
      </c>
      <c r="B13" s="20" t="s">
        <v>148</v>
      </c>
    </row>
    <row r="14" customFormat="false" ht="15" hidden="false" customHeight="false" outlineLevel="0" collapsed="false">
      <c r="A14" s="22" t="s">
        <v>149</v>
      </c>
      <c r="B14" s="21" t="s">
        <v>150</v>
      </c>
    </row>
    <row r="15" customFormat="false" ht="15" hidden="false" customHeight="false" outlineLevel="0" collapsed="false">
      <c r="A15" s="22" t="s">
        <v>149</v>
      </c>
      <c r="B15" s="21" t="s">
        <v>151</v>
      </c>
    </row>
    <row r="16" customFormat="false" ht="15" hidden="false" customHeight="false" outlineLevel="0" collapsed="false">
      <c r="A16" s="22" t="s">
        <v>149</v>
      </c>
      <c r="B16" s="21" t="s">
        <v>152</v>
      </c>
    </row>
    <row r="17" customFormat="false" ht="15" hidden="false" customHeight="false" outlineLevel="0" collapsed="false">
      <c r="A17" s="22" t="s">
        <v>149</v>
      </c>
      <c r="B17" s="21" t="s">
        <v>153</v>
      </c>
    </row>
    <row r="18" customFormat="false" ht="15" hidden="false" customHeight="false" outlineLevel="0" collapsed="false">
      <c r="A18" s="22" t="s">
        <v>149</v>
      </c>
      <c r="B18" s="21" t="s">
        <v>154</v>
      </c>
    </row>
    <row r="19" customFormat="false" ht="15" hidden="false" customHeight="false" outlineLevel="0" collapsed="false">
      <c r="A19" s="22" t="s">
        <v>149</v>
      </c>
      <c r="B19" s="21" t="s">
        <v>155</v>
      </c>
    </row>
    <row r="20" customFormat="false" ht="15" hidden="false" customHeight="false" outlineLevel="0" collapsed="false">
      <c r="A20" s="22" t="s">
        <v>149</v>
      </c>
      <c r="B20" s="21" t="s">
        <v>156</v>
      </c>
    </row>
    <row r="21" customFormat="false" ht="15" hidden="false" customHeight="false" outlineLevel="0" collapsed="false">
      <c r="A21" s="18"/>
      <c r="B21" s="19"/>
    </row>
    <row r="22" customFormat="false" ht="17.15" hidden="false" customHeight="false" outlineLevel="0" collapsed="false">
      <c r="A22" s="18" t="s">
        <v>134</v>
      </c>
      <c r="B22" s="20" t="s">
        <v>157</v>
      </c>
    </row>
    <row r="23" customFormat="false" ht="15" hidden="false" customHeight="false" outlineLevel="0" collapsed="false">
      <c r="A23" s="22" t="s">
        <v>149</v>
      </c>
      <c r="B23" s="21" t="s">
        <v>158</v>
      </c>
    </row>
    <row r="24" customFormat="false" ht="15" hidden="false" customHeight="false" outlineLevel="0" collapsed="false">
      <c r="A24" s="22" t="s">
        <v>149</v>
      </c>
      <c r="B24" s="21" t="s">
        <v>159</v>
      </c>
    </row>
    <row r="25" customFormat="false" ht="15" hidden="false" customHeight="false" outlineLevel="0" collapsed="false">
      <c r="A25" s="22" t="s">
        <v>149</v>
      </c>
      <c r="B25" s="21" t="s">
        <v>160</v>
      </c>
    </row>
    <row r="26" customFormat="false" ht="15" hidden="false" customHeight="false" outlineLevel="0" collapsed="false">
      <c r="A26" s="18"/>
      <c r="B26" s="19"/>
    </row>
    <row r="27" customFormat="false" ht="17.15" hidden="false" customHeight="false" outlineLevel="0" collapsed="false">
      <c r="A27" s="18" t="s">
        <v>134</v>
      </c>
      <c r="B27" s="20" t="s">
        <v>161</v>
      </c>
    </row>
    <row r="28" customFormat="false" ht="15" hidden="false" customHeight="false" outlineLevel="0" collapsed="false">
      <c r="A28" s="18"/>
      <c r="B28" s="21" t="s">
        <v>162</v>
      </c>
    </row>
    <row r="29" customFormat="false" ht="15" hidden="false" customHeight="false" outlineLevel="0" collapsed="false">
      <c r="A29" s="18"/>
      <c r="B29" s="21" t="s">
        <v>163</v>
      </c>
    </row>
    <row r="30" customFormat="false" ht="15" hidden="false" customHeight="false" outlineLevel="0" collapsed="false">
      <c r="A30" s="18"/>
      <c r="B30" s="21" t="s">
        <v>164</v>
      </c>
    </row>
    <row r="31" customFormat="false" ht="15" hidden="false" customHeight="false" outlineLevel="0" collapsed="false">
      <c r="A31" s="18"/>
      <c r="B31" s="21" t="s">
        <v>165</v>
      </c>
    </row>
    <row r="32" customFormat="false" ht="15" hidden="false" customHeight="false" outlineLevel="0" collapsed="false">
      <c r="A32" s="18"/>
      <c r="B32" s="21" t="s">
        <v>166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2026-05-24T07:24:26Z</dcterms:created>
  <dc:creator>openpyxl</dc:creator>
  <dc:description/>
  <dc:language>en-US</dc:language>
  <cp:lastModifiedBy/>
  <dcterms:modified xsi:type="dcterms:W3CDTF">2026-05-24T07:24:26Z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