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就業規則改定確認" sheetId="1" state="visible" r:id="rId3"/>
    <sheet name="2_関連規程確認" sheetId="2" state="visible" r:id="rId4"/>
    <sheet name="3_労働条件通知書確認" sheetId="3" state="visible" r:id="rId5"/>
    <sheet name="4_勤怠給与影響確認" sheetId="4" state="visible" r:id="rId6"/>
    <sheet name="5_社内周知管理" sheetId="5" state="visible" r:id="rId7"/>
    <sheet name="6_ステータス一覧" sheetId="6" state="visible" r:id="rId8"/>
    <sheet name="7_使い方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<sst xmlns="http://schemas.openxmlformats.org/spreadsheetml/2006/main" count="400" uniqueCount="256">
  <si>
    <t xml:space="preserve">就業規則改定確認</t>
  </si>
  <si>
    <t xml:space="preserve">改定対象の条項ごとに、改定要否・担当・対応期限・ステータスを管理します。</t>
  </si>
  <si>
    <t xml:space="preserve">ID</t>
  </si>
  <si>
    <t xml:space="preserve">改正論点</t>
  </si>
  <si>
    <t xml:space="preserve">対象条項</t>
  </si>
  <si>
    <t xml:space="preserve">改定要否</t>
  </si>
  <si>
    <t xml:space="preserve">改定内容案</t>
  </si>
  <si>
    <t xml:space="preserve">担当部署</t>
  </si>
  <si>
    <t xml:space="preserve">担当者</t>
  </si>
  <si>
    <t xml:space="preserve">施行日</t>
  </si>
  <si>
    <t xml:space="preserve">対応期限</t>
  </si>
  <si>
    <t xml:space="preserve">残日数</t>
  </si>
  <si>
    <t xml:space="preserve">期限超過</t>
  </si>
  <si>
    <t xml:space="preserve">対応ステータス</t>
  </si>
  <si>
    <t xml:space="preserve">完了日</t>
  </si>
  <si>
    <t xml:space="preserve">備考</t>
  </si>
  <si>
    <t xml:space="preserve">RC-001</t>
  </si>
  <si>
    <t xml:space="preserve">勤務間インターバル義務化</t>
  </si>
  <si>
    <t xml:space="preserve">第○条 労働時間</t>
  </si>
  <si>
    <t xml:space="preserve">要</t>
  </si>
  <si>
    <r>
      <rPr>
        <sz val="10"/>
        <color rgb="FF000000"/>
        <rFont val="Noto Sans CJK SC"/>
        <family val="2"/>
      </rPr>
      <t xml:space="preserve">終業から次の始業まで</t>
    </r>
    <r>
      <rPr>
        <sz val="10"/>
        <color rgb="FF000000"/>
        <rFont val="Yu Gothic"/>
        <family val="0"/>
        <charset val="1"/>
      </rPr>
      <t xml:space="preserve">11</t>
    </r>
    <r>
      <rPr>
        <sz val="10"/>
        <color rgb="FF000000"/>
        <rFont val="Noto Sans CJK SC"/>
        <family val="2"/>
      </rPr>
      <t xml:space="preserve">時間の休息時間を確保</t>
    </r>
  </si>
  <si>
    <t xml:space="preserve">労務</t>
  </si>
  <si>
    <t xml:space="preserve">山田</t>
  </si>
  <si>
    <t xml:space="preserve">2027-04-01</t>
  </si>
  <si>
    <t xml:space="preserve">2027-02-01</t>
  </si>
  <si>
    <t xml:space="preserve">規程改定中</t>
  </si>
  <si>
    <t xml:space="preserve">RC-002</t>
  </si>
  <si>
    <t xml:space="preserve">連続勤務上限規制</t>
  </si>
  <si>
    <t xml:space="preserve">第○条 休日</t>
  </si>
  <si>
    <r>
      <rPr>
        <sz val="10"/>
        <color rgb="FF000000"/>
        <rFont val="Yu Gothic"/>
        <family val="0"/>
        <charset val="1"/>
      </rPr>
      <t xml:space="preserve">14</t>
    </r>
    <r>
      <rPr>
        <sz val="10"/>
        <color rgb="FF000000"/>
        <rFont val="Noto Sans CJK SC"/>
        <family val="2"/>
      </rPr>
      <t xml:space="preserve">日以上の連続勤務を禁止する条項を追加</t>
    </r>
  </si>
  <si>
    <t xml:space="preserve">影響範囲整理中</t>
  </si>
  <si>
    <t xml:space="preserve">RC-003</t>
  </si>
  <si>
    <t xml:space="preserve">法定休日の特定</t>
  </si>
  <si>
    <t xml:space="preserve">「法定休日は日曜日とする」など特定条項を追加</t>
  </si>
  <si>
    <t xml:space="preserve">労務確認中</t>
  </si>
  <si>
    <t xml:space="preserve">RC-004</t>
  </si>
  <si>
    <t xml:space="preserve">部分的フレックスタイム制</t>
  </si>
  <si>
    <t xml:space="preserve">判断保留</t>
  </si>
  <si>
    <t xml:space="preserve">テレワーク日のみフレックス導入の検討</t>
  </si>
  <si>
    <t xml:space="preserve">人事</t>
  </si>
  <si>
    <t xml:space="preserve">佐藤</t>
  </si>
  <si>
    <t xml:space="preserve">一次確認中</t>
  </si>
  <si>
    <t xml:space="preserve">RC-005</t>
  </si>
  <si>
    <t xml:space="preserve">年次有給休暇 賃金算定方式</t>
  </si>
  <si>
    <t xml:space="preserve">第○条 賃金</t>
  </si>
  <si>
    <t xml:space="preserve">通常賃金方式への一本化検討</t>
  </si>
  <si>
    <t xml:space="preserve">鈴木</t>
  </si>
  <si>
    <t xml:space="preserve">法務確認中</t>
  </si>
  <si>
    <t xml:space="preserve">関連規程確認</t>
  </si>
  <si>
    <t xml:space="preserve">就業規則以外の関連規程（賃金規程・育介規程・テレワーク規程など）の改定要否を整理します。</t>
  </si>
  <si>
    <t xml:space="preserve">関連規程名</t>
  </si>
  <si>
    <t xml:space="preserve">改定対象条項</t>
  </si>
  <si>
    <t xml:space="preserve">改定理由</t>
  </si>
  <si>
    <t xml:space="preserve">RR-001</t>
  </si>
  <si>
    <t xml:space="preserve">賃金規程</t>
  </si>
  <si>
    <t xml:space="preserve">第○条 割増賃金</t>
  </si>
  <si>
    <t xml:space="preserve">有給賃金算定方式の見直し</t>
  </si>
  <si>
    <r>
      <rPr>
        <sz val="10"/>
        <color rgb="FF000000"/>
        <rFont val="Noto Sans CJK SC"/>
        <family val="2"/>
      </rPr>
      <t xml:space="preserve">労務</t>
    </r>
    <r>
      <rPr>
        <sz val="10"/>
        <color rgb="FF000000"/>
        <rFont val="Yu Gothic"/>
        <family val="0"/>
        <charset val="1"/>
      </rPr>
      <t xml:space="preserve">,</t>
    </r>
    <r>
      <rPr>
        <sz val="10"/>
        <color rgb="FF000000"/>
        <rFont val="Noto Sans CJK SC"/>
        <family val="2"/>
      </rPr>
      <t xml:space="preserve">経理</t>
    </r>
  </si>
  <si>
    <t xml:space="preserve">RR-002</t>
  </si>
  <si>
    <t xml:space="preserve">育児介護規程</t>
  </si>
  <si>
    <t xml:space="preserve">第○条 短時間勤務</t>
  </si>
  <si>
    <t xml:space="preserve">所定外労働免除との整合確認</t>
  </si>
  <si>
    <t xml:space="preserve">RR-003</t>
  </si>
  <si>
    <t xml:space="preserve">テレワーク規程</t>
  </si>
  <si>
    <t xml:space="preserve">部分的フレックス導入時の整備</t>
  </si>
  <si>
    <r>
      <rPr>
        <sz val="10"/>
        <color rgb="FF000000"/>
        <rFont val="Noto Sans CJK SC"/>
        <family val="2"/>
      </rPr>
      <t xml:space="preserve">労務</t>
    </r>
    <r>
      <rPr>
        <sz val="10"/>
        <color rgb="FF000000"/>
        <rFont val="Yu Gothic"/>
        <family val="0"/>
        <charset val="1"/>
      </rPr>
      <t xml:space="preserve">,</t>
    </r>
    <r>
      <rPr>
        <sz val="10"/>
        <color rgb="FF000000"/>
        <rFont val="Noto Sans CJK SC"/>
        <family val="2"/>
      </rPr>
      <t xml:space="preserve">情シス</t>
    </r>
  </si>
  <si>
    <t xml:space="preserve">田中</t>
  </si>
  <si>
    <t xml:space="preserve">RR-004</t>
  </si>
  <si>
    <t xml:space="preserve">時差出勤規程</t>
  </si>
  <si>
    <t xml:space="preserve">不要</t>
  </si>
  <si>
    <t xml:space="preserve">-</t>
  </si>
  <si>
    <t xml:space="preserve">影響なしと判断</t>
  </si>
  <si>
    <t xml:space="preserve">対応不要</t>
  </si>
  <si>
    <t xml:space="preserve">労働条件通知書・雇用契約書確認</t>
  </si>
  <si>
    <t xml:space="preserve">労働条件通知書、雇用契約書、入社時資料など、従業員に交付する書面の見直し要否を整理します。</t>
  </si>
  <si>
    <t xml:space="preserve">確認対象</t>
  </si>
  <si>
    <t xml:space="preserve">見直し要否</t>
  </si>
  <si>
    <t xml:space="preserve">影響項目</t>
  </si>
  <si>
    <t xml:space="preserve">既存従業員対応</t>
  </si>
  <si>
    <t xml:space="preserve">不利益変更該当性</t>
  </si>
  <si>
    <t xml:space="preserve">LN-001</t>
  </si>
  <si>
    <t xml:space="preserve">労働条件通知書フォーマット</t>
  </si>
  <si>
    <t xml:space="preserve">休日条項・休息時間条項</t>
  </si>
  <si>
    <t xml:space="preserve">更新時に新版で交付</t>
  </si>
  <si>
    <t xml:space="preserve">要検討</t>
  </si>
  <si>
    <t xml:space="preserve">2027-02-15</t>
  </si>
  <si>
    <t xml:space="preserve">人事確認中</t>
  </si>
  <si>
    <t xml:space="preserve">LN-002</t>
  </si>
  <si>
    <t xml:space="preserve">雇用契約書（無期）</t>
  </si>
  <si>
    <t xml:space="preserve">労働時間条項</t>
  </si>
  <si>
    <t xml:space="preserve">再締結を検討</t>
  </si>
  <si>
    <t xml:space="preserve">LN-003</t>
  </si>
  <si>
    <t xml:space="preserve">雇用契約書（有期）</t>
  </si>
  <si>
    <t xml:space="preserve">更新時条項</t>
  </si>
  <si>
    <t xml:space="preserve">次回更新時に対応</t>
  </si>
  <si>
    <t xml:space="preserve">該当せず</t>
  </si>
  <si>
    <t xml:space="preserve">LN-004</t>
  </si>
  <si>
    <t xml:space="preserve">入社時説明資料</t>
  </si>
  <si>
    <t xml:space="preserve">労働時間・休暇取得手順</t>
  </si>
  <si>
    <t xml:space="preserve">次回入社者から適用</t>
  </si>
  <si>
    <t xml:space="preserve">2027-03-01</t>
  </si>
  <si>
    <t xml:space="preserve">社内周知準備中</t>
  </si>
  <si>
    <t xml:space="preserve">LN-005</t>
  </si>
  <si>
    <t xml:space="preserve">管理職向けマニュアル</t>
  </si>
  <si>
    <t xml:space="preserve">承認フロー・相談対応</t>
  </si>
  <si>
    <t xml:space="preserve">管理職全員に再配布</t>
  </si>
  <si>
    <t xml:space="preserve">勤怠管理・給与計算・システム影響確認</t>
  </si>
  <si>
    <t xml:space="preserve">勤怠システム、給与計算、ワークフロー等への影響と改修要件を整理します。</t>
  </si>
  <si>
    <t xml:space="preserve">対象システム</t>
  </si>
  <si>
    <t xml:space="preserve">影響内容</t>
  </si>
  <si>
    <t xml:space="preserve">改修要否</t>
  </si>
  <si>
    <t xml:space="preserve">ベンダー連絡日</t>
  </si>
  <si>
    <t xml:space="preserve">見積取得日</t>
  </si>
  <si>
    <t xml:space="preserve">開発期間</t>
  </si>
  <si>
    <t xml:space="preserve">リリース予定日</t>
  </si>
  <si>
    <t xml:space="preserve">テスト完了日</t>
  </si>
  <si>
    <t xml:space="preserve">SY-001</t>
  </si>
  <si>
    <t xml:space="preserve">勤怠システム</t>
  </si>
  <si>
    <r>
      <rPr>
        <sz val="10"/>
        <color rgb="FF000000"/>
        <rFont val="Yu Gothic"/>
        <family val="0"/>
        <charset val="1"/>
      </rPr>
      <t xml:space="preserve">11</t>
    </r>
    <r>
      <rPr>
        <sz val="10"/>
        <color rgb="FF000000"/>
        <rFont val="Noto Sans CJK SC"/>
        <family val="2"/>
      </rPr>
      <t xml:space="preserve">時間休息アラート追加</t>
    </r>
  </si>
  <si>
    <t xml:space="preserve">2026-10-01</t>
  </si>
  <si>
    <t xml:space="preserve">2026-11-01</t>
  </si>
  <si>
    <r>
      <rPr>
        <sz val="10"/>
        <color rgb="FF000000"/>
        <rFont val="Yu Gothic"/>
        <family val="0"/>
        <charset val="1"/>
      </rPr>
      <t xml:space="preserve">3</t>
    </r>
    <r>
      <rPr>
        <sz val="10"/>
        <color rgb="FF000000"/>
        <rFont val="Noto Sans CJK SC"/>
        <family val="2"/>
      </rPr>
      <t xml:space="preserve">か月</t>
    </r>
  </si>
  <si>
    <t xml:space="preserve">2027-03-15</t>
  </si>
  <si>
    <t xml:space="preserve">システム改修確認中</t>
  </si>
  <si>
    <t xml:space="preserve">SY-002</t>
  </si>
  <si>
    <r>
      <rPr>
        <sz val="10"/>
        <color rgb="FF000000"/>
        <rFont val="Yu Gothic"/>
        <family val="0"/>
        <charset val="1"/>
      </rPr>
      <t xml:space="preserve">14</t>
    </r>
    <r>
      <rPr>
        <sz val="10"/>
        <color rgb="FF000000"/>
        <rFont val="Noto Sans CJK SC"/>
        <family val="2"/>
      </rPr>
      <t xml:space="preserve">日連続勤務判定機能</t>
    </r>
  </si>
  <si>
    <r>
      <rPr>
        <sz val="10"/>
        <color rgb="FF000000"/>
        <rFont val="Yu Gothic"/>
        <family val="0"/>
        <charset val="1"/>
      </rPr>
      <t xml:space="preserve">2</t>
    </r>
    <r>
      <rPr>
        <sz val="10"/>
        <color rgb="FF000000"/>
        <rFont val="Noto Sans CJK SC"/>
        <family val="2"/>
      </rPr>
      <t xml:space="preserve">か月</t>
    </r>
  </si>
  <si>
    <t xml:space="preserve">SY-003</t>
  </si>
  <si>
    <t xml:space="preserve">給与計算システム</t>
  </si>
  <si>
    <t xml:space="preserve">有給賃金算定ロジック変更</t>
  </si>
  <si>
    <t xml:space="preserve">2026-10-15</t>
  </si>
  <si>
    <t xml:space="preserve">2026-11-15</t>
  </si>
  <si>
    <t xml:space="preserve">情シス確認中</t>
  </si>
  <si>
    <t xml:space="preserve">SY-004</t>
  </si>
  <si>
    <t xml:space="preserve">ワークフロー</t>
  </si>
  <si>
    <t xml:space="preserve">休日労働申請区分変更</t>
  </si>
  <si>
    <r>
      <rPr>
        <sz val="10"/>
        <color rgb="FF000000"/>
        <rFont val="Yu Gothic"/>
        <family val="0"/>
        <charset val="1"/>
      </rPr>
      <t xml:space="preserve">1</t>
    </r>
    <r>
      <rPr>
        <sz val="10"/>
        <color rgb="FF000000"/>
        <rFont val="Noto Sans CJK SC"/>
        <family val="2"/>
      </rPr>
      <t xml:space="preserve">か月</t>
    </r>
  </si>
  <si>
    <t xml:space="preserve">2027-03-20</t>
  </si>
  <si>
    <t xml:space="preserve">SY-005</t>
  </si>
  <si>
    <t xml:space="preserve">テレワーク勤怠運用</t>
  </si>
  <si>
    <t xml:space="preserve">打刻ルール・休息判定</t>
  </si>
  <si>
    <t xml:space="preserve">社内周知・説明会管理</t>
  </si>
  <si>
    <t xml:space="preserve">従業員・管理職向けの周知活動を管理します。</t>
  </si>
  <si>
    <t xml:space="preserve">周知対象</t>
  </si>
  <si>
    <t xml:space="preserve">周知手段</t>
  </si>
  <si>
    <t xml:space="preserve">周知内容</t>
  </si>
  <si>
    <t xml:space="preserve">周知予定日</t>
  </si>
  <si>
    <t xml:space="preserve">実施日</t>
  </si>
  <si>
    <t xml:space="preserve">完了確認</t>
  </si>
  <si>
    <t xml:space="preserve">CM-001</t>
  </si>
  <si>
    <t xml:space="preserve">全従業員</t>
  </si>
  <si>
    <t xml:space="preserve">全社メール</t>
  </si>
  <si>
    <t xml:space="preserve">改正概要・適用日・申請変更点</t>
  </si>
  <si>
    <t xml:space="preserve">未完了</t>
  </si>
  <si>
    <t xml:space="preserve">CM-002</t>
  </si>
  <si>
    <t xml:space="preserve">イントラ掲示</t>
  </si>
  <si>
    <r>
      <rPr>
        <sz val="10"/>
        <color rgb="FF000000"/>
        <rFont val="Yu Gothic"/>
        <family val="0"/>
        <charset val="1"/>
      </rPr>
      <t xml:space="preserve">FAQ</t>
    </r>
    <r>
      <rPr>
        <sz val="10"/>
        <color rgb="FF000000"/>
        <rFont val="Noto Sans CJK SC"/>
        <family val="2"/>
      </rPr>
      <t xml:space="preserve">・規程改定要旨</t>
    </r>
  </si>
  <si>
    <t xml:space="preserve">CM-003</t>
  </si>
  <si>
    <t xml:space="preserve">管理職</t>
  </si>
  <si>
    <t xml:space="preserve">説明会</t>
  </si>
  <si>
    <t xml:space="preserve">承認フロー変更・部下対応</t>
  </si>
  <si>
    <t xml:space="preserve">2027-02-20</t>
  </si>
  <si>
    <t xml:space="preserve">CM-004</t>
  </si>
  <si>
    <t xml:space="preserve">対象部署のみ</t>
  </si>
  <si>
    <t xml:space="preserve">個別書面交付</t>
  </si>
  <si>
    <t xml:space="preserve">労働条件通知書再交付</t>
  </si>
  <si>
    <t xml:space="preserve">CM-005</t>
  </si>
  <si>
    <t xml:space="preserve">新規入社者</t>
  </si>
  <si>
    <t xml:space="preserve">入社時説明</t>
  </si>
  <si>
    <t xml:space="preserve">改正後の労働条件</t>
  </si>
  <si>
    <t xml:space="preserve">通年運用</t>
  </si>
  <si>
    <t xml:space="preserve">対応状況サマリー</t>
  </si>
  <si>
    <t xml:space="preserve">各シートの対応状況を自動集計します。元データを更新すれば再計算されます。</t>
  </si>
  <si>
    <t xml:space="preserve">■ 就業規則改定確認シート</t>
  </si>
  <si>
    <t xml:space="preserve">ステータス</t>
  </si>
  <si>
    <t xml:space="preserve">件数</t>
  </si>
  <si>
    <t xml:space="preserve">完了率</t>
  </si>
  <si>
    <t xml:space="preserve">未確認</t>
  </si>
  <si>
    <t xml:space="preserve">外部専門家確認中</t>
  </si>
  <si>
    <t xml:space="preserve">対応完了</t>
  </si>
  <si>
    <t xml:space="preserve">継続ウォッチ</t>
  </si>
  <si>
    <t xml:space="preserve">合計</t>
  </si>
  <si>
    <t xml:space="preserve">■ 社内周知管理</t>
  </si>
  <si>
    <t xml:space="preserve">指標</t>
  </si>
  <si>
    <t xml:space="preserve">値</t>
  </si>
  <si>
    <t xml:space="preserve">周知タスク総数</t>
  </si>
  <si>
    <t xml:space="preserve">完了件数</t>
  </si>
  <si>
    <t xml:space="preserve">■ システム改修</t>
  </si>
  <si>
    <t xml:space="preserve">改修要件総数</t>
  </si>
  <si>
    <t xml:space="preserve">改修完了率</t>
  </si>
  <si>
    <t xml:space="preserve">■ アラート</t>
  </si>
  <si>
    <t xml:space="preserve">期限超過の規程改定タスク数</t>
  </si>
  <si>
    <t xml:space="preserve">就業規則改定要否チェックリスト 使い方</t>
  </si>
  <si>
    <t xml:space="preserve">このファイルの使い方と各シートの記入順序を説明します。</t>
  </si>
  <si>
    <r>
      <rPr>
        <b val="true"/>
        <sz val="10"/>
        <color rgb="FF0F1C2E"/>
        <rFont val="Yu Gothic"/>
        <family val="0"/>
        <charset val="1"/>
      </rPr>
      <t xml:space="preserve">1. </t>
    </r>
    <r>
      <rPr>
        <b val="true"/>
        <sz val="10"/>
        <color rgb="FF0F1C2E"/>
        <rFont val="Noto Sans CJK SC"/>
        <family val="2"/>
      </rPr>
      <t xml:space="preserve">ファイルの目的</t>
    </r>
  </si>
  <si>
    <r>
      <rPr>
        <sz val="10"/>
        <color rgb="FF000000"/>
        <rFont val="Noto Sans CJK SC"/>
        <family val="2"/>
      </rPr>
      <t xml:space="preserve">労働基準法改正対応において、就業規則・関連規程・労働条件通知書・勤怠</t>
    </r>
    <r>
      <rPr>
        <sz val="10"/>
        <color rgb="FF000000"/>
        <rFont val="Yu Gothic"/>
        <family val="0"/>
        <charset val="1"/>
      </rPr>
      <t xml:space="preserve">/</t>
    </r>
    <r>
      <rPr>
        <sz val="10"/>
        <color rgb="FF000000"/>
        <rFont val="Noto Sans CJK SC"/>
        <family val="2"/>
      </rPr>
      <t xml:space="preserve">給与システム・社内周知の各タスクを一元管理するための管理表です。</t>
    </r>
  </si>
  <si>
    <r>
      <rPr>
        <b val="true"/>
        <sz val="10"/>
        <color rgb="FF0F1C2E"/>
        <rFont val="Yu Gothic"/>
        <family val="0"/>
        <charset val="1"/>
      </rPr>
      <t xml:space="preserve">2. </t>
    </r>
    <r>
      <rPr>
        <b val="true"/>
        <sz val="10"/>
        <color rgb="FF0F1C2E"/>
        <rFont val="Noto Sans CJK SC"/>
        <family val="2"/>
      </rPr>
      <t xml:space="preserve">シート構成</t>
    </r>
  </si>
  <si>
    <t xml:space="preserve">シート名</t>
  </si>
  <si>
    <t xml:space="preserve">内容</t>
  </si>
  <si>
    <r>
      <rPr>
        <sz val="10"/>
        <color rgb="FF000000"/>
        <rFont val="Yu Gothic"/>
        <family val="0"/>
        <charset val="1"/>
      </rPr>
      <t xml:space="preserve">1_</t>
    </r>
    <r>
      <rPr>
        <sz val="10"/>
        <color rgb="FF000000"/>
        <rFont val="Noto Sans CJK SC"/>
        <family val="2"/>
      </rPr>
      <t xml:space="preserve">就業規則改定確認</t>
    </r>
  </si>
  <si>
    <t xml:space="preserve">改定論点ごとに改定要否・担当・期限・ステータスを管理</t>
  </si>
  <si>
    <r>
      <rPr>
        <sz val="10"/>
        <color rgb="FF000000"/>
        <rFont val="Yu Gothic"/>
        <family val="0"/>
        <charset val="1"/>
      </rPr>
      <t xml:space="preserve">2_</t>
    </r>
    <r>
      <rPr>
        <sz val="10"/>
        <color rgb="FF000000"/>
        <rFont val="Noto Sans CJK SC"/>
        <family val="2"/>
      </rPr>
      <t xml:space="preserve">関連規程確認</t>
    </r>
  </si>
  <si>
    <t xml:space="preserve">賃金規程・育介規程・テレワーク規程などの確認</t>
  </si>
  <si>
    <r>
      <rPr>
        <sz val="10"/>
        <color rgb="FF000000"/>
        <rFont val="Yu Gothic"/>
        <family val="0"/>
        <charset val="1"/>
      </rPr>
      <t xml:space="preserve">3_</t>
    </r>
    <r>
      <rPr>
        <sz val="10"/>
        <color rgb="FF000000"/>
        <rFont val="Noto Sans CJK SC"/>
        <family val="2"/>
      </rPr>
      <t xml:space="preserve">労働条件通知書確認</t>
    </r>
  </si>
  <si>
    <t xml:space="preserve">従業員に交付する書面の見直し管理</t>
  </si>
  <si>
    <r>
      <rPr>
        <sz val="10"/>
        <color rgb="FF000000"/>
        <rFont val="Yu Gothic"/>
        <family val="0"/>
        <charset val="1"/>
      </rPr>
      <t xml:space="preserve">4_</t>
    </r>
    <r>
      <rPr>
        <sz val="10"/>
        <color rgb="FF000000"/>
        <rFont val="Noto Sans CJK SC"/>
        <family val="2"/>
      </rPr>
      <t xml:space="preserve">勤怠給与影響確認</t>
    </r>
  </si>
  <si>
    <r>
      <rPr>
        <sz val="10"/>
        <color rgb="FF000000"/>
        <rFont val="Noto Sans CJK SC"/>
        <family val="2"/>
      </rPr>
      <t xml:space="preserve">勤怠</t>
    </r>
    <r>
      <rPr>
        <sz val="10"/>
        <color rgb="FF000000"/>
        <rFont val="Yu Gothic"/>
        <family val="0"/>
        <charset val="1"/>
      </rPr>
      <t xml:space="preserve">/</t>
    </r>
    <r>
      <rPr>
        <sz val="10"/>
        <color rgb="FF000000"/>
        <rFont val="Noto Sans CJK SC"/>
        <family val="2"/>
      </rPr>
      <t xml:space="preserve">給与</t>
    </r>
    <r>
      <rPr>
        <sz val="10"/>
        <color rgb="FF000000"/>
        <rFont val="Yu Gothic"/>
        <family val="0"/>
        <charset val="1"/>
      </rPr>
      <t xml:space="preserve">/</t>
    </r>
    <r>
      <rPr>
        <sz val="10"/>
        <color rgb="FF000000"/>
        <rFont val="Noto Sans CJK SC"/>
        <family val="2"/>
      </rPr>
      <t xml:space="preserve">ワークフロー等のシステム改修管理</t>
    </r>
  </si>
  <si>
    <r>
      <rPr>
        <sz val="10"/>
        <color rgb="FF000000"/>
        <rFont val="Yu Gothic"/>
        <family val="0"/>
        <charset val="1"/>
      </rPr>
      <t xml:space="preserve">5_</t>
    </r>
    <r>
      <rPr>
        <sz val="10"/>
        <color rgb="FF000000"/>
        <rFont val="Noto Sans CJK SC"/>
        <family val="2"/>
      </rPr>
      <t xml:space="preserve">社内周知管理</t>
    </r>
  </si>
  <si>
    <t xml:space="preserve">周知活動（メール・説明会・掲示等）の管理</t>
  </si>
  <si>
    <r>
      <rPr>
        <sz val="10"/>
        <color rgb="FF000000"/>
        <rFont val="Yu Gothic"/>
        <family val="0"/>
        <charset val="1"/>
      </rPr>
      <t xml:space="preserve">6_</t>
    </r>
    <r>
      <rPr>
        <sz val="10"/>
        <color rgb="FF000000"/>
        <rFont val="Noto Sans CJK SC"/>
        <family val="2"/>
      </rPr>
      <t xml:space="preserve">ステータス一覧</t>
    </r>
  </si>
  <si>
    <t xml:space="preserve">各シートからの自動集計サマリー</t>
  </si>
  <si>
    <r>
      <rPr>
        <sz val="10"/>
        <color rgb="FF000000"/>
        <rFont val="Yu Gothic"/>
        <family val="0"/>
        <charset val="1"/>
      </rPr>
      <t xml:space="preserve">7_</t>
    </r>
    <r>
      <rPr>
        <sz val="10"/>
        <color rgb="FF000000"/>
        <rFont val="Noto Sans CJK SC"/>
        <family val="2"/>
      </rPr>
      <t xml:space="preserve">使い方</t>
    </r>
  </si>
  <si>
    <t xml:space="preserve">本シート</t>
  </si>
  <si>
    <r>
      <rPr>
        <b val="true"/>
        <sz val="10"/>
        <color rgb="FF0F1C2E"/>
        <rFont val="Yu Gothic"/>
        <family val="0"/>
        <charset val="1"/>
      </rPr>
      <t xml:space="preserve">3. </t>
    </r>
    <r>
      <rPr>
        <b val="true"/>
        <sz val="10"/>
        <color rgb="FF0F1C2E"/>
        <rFont val="Noto Sans CJK SC"/>
        <family val="2"/>
      </rPr>
      <t xml:space="preserve">推奨記入順序</t>
    </r>
  </si>
  <si>
    <t xml:space="preserve">Step 1</t>
  </si>
  <si>
    <r>
      <rPr>
        <sz val="10"/>
        <color rgb="FF000000"/>
        <rFont val="Noto Sans CJK SC"/>
        <family val="2"/>
      </rPr>
      <t xml:space="preserve">法改正情報の概要を整理 </t>
    </r>
    <r>
      <rPr>
        <sz val="10"/>
        <color rgb="FF000000"/>
        <rFont val="Yu Gothic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改正論点を </t>
    </r>
    <r>
      <rPr>
        <sz val="10"/>
        <color rgb="FF000000"/>
        <rFont val="Yu Gothic"/>
        <family val="0"/>
        <charset val="1"/>
      </rPr>
      <t xml:space="preserve">1_</t>
    </r>
    <r>
      <rPr>
        <sz val="10"/>
        <color rgb="FF000000"/>
        <rFont val="Noto Sans CJK SC"/>
        <family val="2"/>
      </rPr>
      <t xml:space="preserve">就業規則改定確認 に列挙</t>
    </r>
    <r>
      <rPr>
        <sz val="10"/>
        <color rgb="FF000000"/>
        <rFont val="Yu Gothic"/>
        <family val="0"/>
        <charset val="1"/>
      </rPr>
      <t xml:space="preserve">)</t>
    </r>
  </si>
  <si>
    <t xml:space="preserve">Step 2</t>
  </si>
  <si>
    <r>
      <rPr>
        <sz val="10"/>
        <color rgb="FF000000"/>
        <rFont val="Noto Sans CJK SC"/>
        <family val="2"/>
      </rPr>
      <t xml:space="preserve">関連規程の波及確認 </t>
    </r>
    <r>
      <rPr>
        <sz val="10"/>
        <color rgb="FF000000"/>
        <rFont val="Yu Gothic"/>
        <family val="0"/>
        <charset val="1"/>
      </rPr>
      <t xml:space="preserve">(2_</t>
    </r>
    <r>
      <rPr>
        <sz val="10"/>
        <color rgb="FF000000"/>
        <rFont val="Noto Sans CJK SC"/>
        <family val="2"/>
      </rPr>
      <t xml:space="preserve">関連規程確認</t>
    </r>
    <r>
      <rPr>
        <sz val="10"/>
        <color rgb="FF000000"/>
        <rFont val="Yu Gothic"/>
        <family val="0"/>
        <charset val="1"/>
      </rPr>
      <t xml:space="preserve">)</t>
    </r>
  </si>
  <si>
    <t xml:space="preserve">Step 3</t>
  </si>
  <si>
    <r>
      <rPr>
        <sz val="10"/>
        <color rgb="FF000000"/>
        <rFont val="Noto Sans CJK SC"/>
        <family val="2"/>
      </rPr>
      <t xml:space="preserve">書面</t>
    </r>
    <r>
      <rPr>
        <sz val="10"/>
        <color rgb="FF000000"/>
        <rFont val="Yu Gothic"/>
        <family val="0"/>
        <charset val="1"/>
      </rPr>
      <t xml:space="preserve">/</t>
    </r>
    <r>
      <rPr>
        <sz val="10"/>
        <color rgb="FF000000"/>
        <rFont val="Noto Sans CJK SC"/>
        <family val="2"/>
      </rPr>
      <t xml:space="preserve">契約の見直し確認 </t>
    </r>
    <r>
      <rPr>
        <sz val="10"/>
        <color rgb="FF000000"/>
        <rFont val="Yu Gothic"/>
        <family val="0"/>
        <charset val="1"/>
      </rPr>
      <t xml:space="preserve">(3_</t>
    </r>
    <r>
      <rPr>
        <sz val="10"/>
        <color rgb="FF000000"/>
        <rFont val="Noto Sans CJK SC"/>
        <family val="2"/>
      </rPr>
      <t xml:space="preserve">労働条件通知書確認</t>
    </r>
    <r>
      <rPr>
        <sz val="10"/>
        <color rgb="FF000000"/>
        <rFont val="Yu Gothic"/>
        <family val="0"/>
        <charset val="1"/>
      </rPr>
      <t xml:space="preserve">)</t>
    </r>
  </si>
  <si>
    <t xml:space="preserve">Step 4</t>
  </si>
  <si>
    <r>
      <rPr>
        <sz val="10"/>
        <color rgb="FF000000"/>
        <rFont val="Noto Sans CJK SC"/>
        <family val="2"/>
      </rPr>
      <t xml:space="preserve">システム改修の要件確認 </t>
    </r>
    <r>
      <rPr>
        <sz val="10"/>
        <color rgb="FF000000"/>
        <rFont val="Yu Gothic"/>
        <family val="0"/>
        <charset val="1"/>
      </rPr>
      <t xml:space="preserve">(4_</t>
    </r>
    <r>
      <rPr>
        <sz val="10"/>
        <color rgb="FF000000"/>
        <rFont val="Noto Sans CJK SC"/>
        <family val="2"/>
      </rPr>
      <t xml:space="preserve">勤怠給与影響確認</t>
    </r>
    <r>
      <rPr>
        <sz val="10"/>
        <color rgb="FF000000"/>
        <rFont val="Yu Gothic"/>
        <family val="0"/>
        <charset val="1"/>
      </rPr>
      <t xml:space="preserve">)</t>
    </r>
  </si>
  <si>
    <t xml:space="preserve">Step 5</t>
  </si>
  <si>
    <r>
      <rPr>
        <sz val="10"/>
        <color rgb="FF000000"/>
        <rFont val="Noto Sans CJK SC"/>
        <family val="2"/>
      </rPr>
      <t xml:space="preserve">周知計画策定 </t>
    </r>
    <r>
      <rPr>
        <sz val="10"/>
        <color rgb="FF000000"/>
        <rFont val="Yu Gothic"/>
        <family val="0"/>
        <charset val="1"/>
      </rPr>
      <t xml:space="preserve">(5_</t>
    </r>
    <r>
      <rPr>
        <sz val="10"/>
        <color rgb="FF000000"/>
        <rFont val="Noto Sans CJK SC"/>
        <family val="2"/>
      </rPr>
      <t xml:space="preserve">社内周知管理</t>
    </r>
    <r>
      <rPr>
        <sz val="10"/>
        <color rgb="FF000000"/>
        <rFont val="Yu Gothic"/>
        <family val="0"/>
        <charset val="1"/>
      </rPr>
      <t xml:space="preserve">)</t>
    </r>
  </si>
  <si>
    <t xml:space="preserve">Step 6</t>
  </si>
  <si>
    <r>
      <rPr>
        <sz val="10"/>
        <color rgb="FF000000"/>
        <rFont val="Yu Gothic"/>
        <family val="0"/>
        <charset val="1"/>
      </rPr>
      <t xml:space="preserve">6_</t>
    </r>
    <r>
      <rPr>
        <sz val="10"/>
        <color rgb="FF000000"/>
        <rFont val="Noto Sans CJK SC"/>
        <family val="2"/>
      </rPr>
      <t xml:space="preserve">ステータス一覧 で進捗を月次レビュー</t>
    </r>
  </si>
  <si>
    <r>
      <rPr>
        <b val="true"/>
        <sz val="10"/>
        <color rgb="FF0F1C2E"/>
        <rFont val="Yu Gothic"/>
        <family val="0"/>
        <charset val="1"/>
      </rPr>
      <t xml:space="preserve">4. </t>
    </r>
    <r>
      <rPr>
        <b val="true"/>
        <sz val="10"/>
        <color rgb="FF0F1C2E"/>
        <rFont val="Noto Sans CJK SC"/>
        <family val="2"/>
      </rPr>
      <t xml:space="preserve">数式の意味</t>
    </r>
  </si>
  <si>
    <t xml:space="preserve">'=I5-TODAY()</t>
  </si>
  <si>
    <r>
      <rPr>
        <sz val="10"/>
        <color rgb="FF000000"/>
        <rFont val="Noto Sans CJK SC"/>
        <family val="2"/>
      </rPr>
      <t xml:space="preserve">対応期限までの残日数 </t>
    </r>
    <r>
      <rPr>
        <sz val="10"/>
        <color rgb="FF000000"/>
        <rFont val="Yu Gothic"/>
        <family val="0"/>
        <charset val="1"/>
      </rPr>
      <t xml:space="preserve">(1_</t>
    </r>
    <r>
      <rPr>
        <sz val="10"/>
        <color rgb="FF000000"/>
        <rFont val="Noto Sans CJK SC"/>
        <family val="2"/>
      </rPr>
      <t xml:space="preserve">就業規則改定確認 </t>
    </r>
    <r>
      <rPr>
        <sz val="10"/>
        <color rgb="FF000000"/>
        <rFont val="Yu Gothic"/>
        <family val="0"/>
        <charset val="1"/>
      </rPr>
      <t xml:space="preserve">J</t>
    </r>
    <r>
      <rPr>
        <sz val="10"/>
        <color rgb="FF000000"/>
        <rFont val="Noto Sans CJK SC"/>
        <family val="2"/>
      </rPr>
      <t xml:space="preserve">列</t>
    </r>
    <r>
      <rPr>
        <sz val="10"/>
        <color rgb="FF000000"/>
        <rFont val="Yu Gothic"/>
        <family val="0"/>
        <charset val="1"/>
      </rPr>
      <t xml:space="preserve">)</t>
    </r>
  </si>
  <si>
    <r>
      <rPr>
        <sz val="10"/>
        <color rgb="FF000000"/>
        <rFont val="Yu Gothic"/>
        <family val="0"/>
        <charset val="1"/>
      </rPr>
      <t xml:space="preserve">'=IF(I5&lt;TODAY(),"</t>
    </r>
    <r>
      <rPr>
        <sz val="10"/>
        <color rgb="FF000000"/>
        <rFont val="Noto Sans CJK SC"/>
        <family val="2"/>
      </rPr>
      <t xml:space="preserve">超過</t>
    </r>
    <r>
      <rPr>
        <sz val="10"/>
        <color rgb="FF000000"/>
        <rFont val="Yu Gothic"/>
        <family val="0"/>
        <charset val="1"/>
      </rPr>
      <t xml:space="preserve">","")</t>
    </r>
  </si>
  <si>
    <r>
      <rPr>
        <sz val="10"/>
        <color rgb="FF000000"/>
        <rFont val="Noto Sans CJK SC"/>
        <family val="2"/>
      </rPr>
      <t xml:space="preserve">期限超過の自動判定 </t>
    </r>
    <r>
      <rPr>
        <sz val="10"/>
        <color rgb="FF000000"/>
        <rFont val="Yu Gothic"/>
        <family val="0"/>
        <charset val="1"/>
      </rPr>
      <t xml:space="preserve">(1_</t>
    </r>
    <r>
      <rPr>
        <sz val="10"/>
        <color rgb="FF000000"/>
        <rFont val="Noto Sans CJK SC"/>
        <family val="2"/>
      </rPr>
      <t xml:space="preserve">就業規則改定確認 </t>
    </r>
    <r>
      <rPr>
        <sz val="10"/>
        <color rgb="FF000000"/>
        <rFont val="Yu Gothic"/>
        <family val="0"/>
        <charset val="1"/>
      </rPr>
      <t xml:space="preserve">K</t>
    </r>
    <r>
      <rPr>
        <sz val="10"/>
        <color rgb="FF000000"/>
        <rFont val="Noto Sans CJK SC"/>
        <family val="2"/>
      </rPr>
      <t xml:space="preserve">列</t>
    </r>
    <r>
      <rPr>
        <sz val="10"/>
        <color rgb="FF000000"/>
        <rFont val="Yu Gothic"/>
        <family val="0"/>
        <charset val="1"/>
      </rPr>
      <t xml:space="preserve">)</t>
    </r>
  </si>
  <si>
    <t xml:space="preserve">'=COUNTIF(...)</t>
  </si>
  <si>
    <r>
      <rPr>
        <sz val="10"/>
        <color rgb="FF000000"/>
        <rFont val="Noto Sans CJK SC"/>
        <family val="2"/>
      </rPr>
      <t xml:space="preserve">各ステータスの件数集計 </t>
    </r>
    <r>
      <rPr>
        <sz val="10"/>
        <color rgb="FF000000"/>
        <rFont val="Yu Gothic"/>
        <family val="0"/>
        <charset val="1"/>
      </rPr>
      <t xml:space="preserve">(6_</t>
    </r>
    <r>
      <rPr>
        <sz val="10"/>
        <color rgb="FF000000"/>
        <rFont val="Noto Sans CJK SC"/>
        <family val="2"/>
      </rPr>
      <t xml:space="preserve">ステータス一覧</t>
    </r>
    <r>
      <rPr>
        <sz val="10"/>
        <color rgb="FF000000"/>
        <rFont val="Yu Gothic"/>
        <family val="0"/>
        <charset val="1"/>
      </rPr>
      <t xml:space="preserve">)</t>
    </r>
  </si>
  <si>
    <t xml:space="preserve">'=B25/B24</t>
  </si>
  <si>
    <r>
      <rPr>
        <sz val="10"/>
        <color rgb="FF000000"/>
        <rFont val="Noto Sans CJK SC"/>
        <family val="2"/>
      </rPr>
      <t xml:space="preserve">完了率の計算 </t>
    </r>
    <r>
      <rPr>
        <sz val="10"/>
        <color rgb="FF000000"/>
        <rFont val="Yu Gothic"/>
        <family val="0"/>
        <charset val="1"/>
      </rPr>
      <t xml:space="preserve">(6_</t>
    </r>
    <r>
      <rPr>
        <sz val="10"/>
        <color rgb="FF000000"/>
        <rFont val="Noto Sans CJK SC"/>
        <family val="2"/>
      </rPr>
      <t xml:space="preserve">ステータス一覧</t>
    </r>
    <r>
      <rPr>
        <sz val="10"/>
        <color rgb="FF000000"/>
        <rFont val="Yu Gothic"/>
        <family val="0"/>
        <charset val="1"/>
      </rPr>
      <t xml:space="preserve">)</t>
    </r>
  </si>
  <si>
    <r>
      <rPr>
        <b val="true"/>
        <sz val="10"/>
        <color rgb="FF0F1C2E"/>
        <rFont val="Yu Gothic"/>
        <family val="0"/>
        <charset val="1"/>
      </rPr>
      <t xml:space="preserve">5. </t>
    </r>
    <r>
      <rPr>
        <b val="true"/>
        <sz val="10"/>
        <color rgb="FF0F1C2E"/>
        <rFont val="Noto Sans CJK SC"/>
        <family val="2"/>
      </rPr>
      <t xml:space="preserve">ステータスの定義</t>
    </r>
  </si>
  <si>
    <t xml:space="preserve">改正情報を入手したが、まだ社内検討に入っていない</t>
  </si>
  <si>
    <t xml:space="preserve">法務または人事で概要のみ把握中</t>
  </si>
  <si>
    <t xml:space="preserve">就業規則・契約書・システム等への影響を洗い出し中</t>
  </si>
  <si>
    <r>
      <rPr>
        <sz val="10"/>
        <color rgb="FF000000"/>
        <rFont val="Noto Sans CJK SC"/>
        <family val="2"/>
      </rPr>
      <t xml:space="preserve">人事確認中 </t>
    </r>
    <r>
      <rPr>
        <sz val="10"/>
        <color rgb="FF000000"/>
        <rFont val="Yu Gothic"/>
        <family val="0"/>
        <charset val="1"/>
      </rPr>
      <t xml:space="preserve">/ </t>
    </r>
    <r>
      <rPr>
        <sz val="10"/>
        <color rgb="FF000000"/>
        <rFont val="Noto Sans CJK SC"/>
        <family val="2"/>
      </rPr>
      <t xml:space="preserve">労務確認中</t>
    </r>
  </si>
  <si>
    <t xml:space="preserve">各部署で詳細確認中</t>
  </si>
  <si>
    <t xml:space="preserve">規程改定案・契約への影響を法務で確認中</t>
  </si>
  <si>
    <t xml:space="preserve">勤怠・給与・ワークフローシステム改修の要否を確認中</t>
  </si>
  <si>
    <t xml:space="preserve">就業規則・賃金規程の改定作業中</t>
  </si>
  <si>
    <r>
      <rPr>
        <sz val="10"/>
        <color rgb="FF000000"/>
        <rFont val="Noto Sans CJK SC"/>
        <family val="2"/>
      </rPr>
      <t xml:space="preserve">従業員向け説明文・</t>
    </r>
    <r>
      <rPr>
        <sz val="10"/>
        <color rgb="FF000000"/>
        <rFont val="Yu Gothic"/>
        <family val="0"/>
        <charset val="1"/>
      </rPr>
      <t xml:space="preserve">FAQ</t>
    </r>
    <r>
      <rPr>
        <sz val="10"/>
        <color rgb="FF000000"/>
        <rFont val="Noto Sans CJK SC"/>
        <family val="2"/>
      </rPr>
      <t xml:space="preserve">・説明会を準備中</t>
    </r>
  </si>
  <si>
    <t xml:space="preserve">社労士・弁護士へ確認依頼中</t>
  </si>
  <si>
    <t xml:space="preserve">影響なしと判断された項目</t>
  </si>
  <si>
    <t xml:space="preserve">規程改定・周知・システム改修が完了</t>
  </si>
  <si>
    <t xml:space="preserve">改正方向性が示されたが、施行・適用前で継続観察中</t>
  </si>
  <si>
    <r>
      <rPr>
        <b val="true"/>
        <sz val="10"/>
        <color rgb="FF0F1C2E"/>
        <rFont val="Yu Gothic"/>
        <family val="0"/>
        <charset val="1"/>
      </rPr>
      <t xml:space="preserve">6. </t>
    </r>
    <r>
      <rPr>
        <b val="true"/>
        <sz val="10"/>
        <color rgb="FF0F1C2E"/>
        <rFont val="Noto Sans CJK SC"/>
        <family val="2"/>
      </rPr>
      <t xml:space="preserve">注意事項</t>
    </r>
  </si>
  <si>
    <t xml:space="preserve">本ファイルは社内管理の参考様式であり、個別の法律判断を行うものではありません。</t>
  </si>
  <si>
    <t xml:space="preserve">実際の対応にあたっては、法令本文・政省令・告示・ガイドライン・行政資料を確認し、必要に応じて社会保険労務士・弁護士に相談してください。</t>
  </si>
  <si>
    <t xml:space="preserve">提供</t>
  </si>
  <si>
    <t xml:space="preserve">Legal GPT (legal-gpt.com)</t>
  </si>
  <si>
    <t xml:space="preserve">バージョン</t>
  </si>
  <si>
    <r>
      <rPr>
        <sz val="10"/>
        <color rgb="FF000000"/>
        <rFont val="Yu Gothic"/>
        <family val="0"/>
        <charset val="1"/>
      </rPr>
      <t xml:space="preserve">v1.0 / 2026</t>
    </r>
    <r>
      <rPr>
        <sz val="10"/>
        <color rgb="FF000000"/>
        <rFont val="Noto Sans CJK SC"/>
        <family val="2"/>
      </rPr>
      <t xml:space="preserve">年</t>
    </r>
    <r>
      <rPr>
        <sz val="10"/>
        <color rgb="FF000000"/>
        <rFont val="Yu Gothic"/>
        <family val="0"/>
        <charset val="1"/>
      </rPr>
      <t xml:space="preserve">5</t>
    </r>
    <r>
      <rPr>
        <sz val="10"/>
        <color rgb="FF000000"/>
        <rFont val="Noto Sans CJK SC"/>
        <family val="2"/>
      </rPr>
      <t xml:space="preserve">月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</si>
</sst>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0"/>
    <numFmt numFmtId="167" formatCode="0.0%"/>
    <numFmt numFmtId="168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1C2E"/>
      <name val="Noto Sans CJK SC"/>
      <family val="2"/>
    </font>
    <font>
      <sz val="9"/>
      <color rgb="FF475569"/>
      <name val="Noto Sans CJK SC"/>
      <family val="2"/>
    </font>
    <font>
      <b val="true"/>
      <sz val="10"/>
      <color rgb="FFFFFFFF"/>
      <name val="Yu Gothic"/>
      <family val="0"/>
      <charset val="1"/>
    </font>
    <font>
      <b val="true"/>
      <sz val="10"/>
      <color rgb="FFFFFFFF"/>
      <name val="Noto Sans CJK SC"/>
      <family val="2"/>
    </font>
    <font>
      <sz val="10"/>
      <color rgb="FF000000"/>
      <name val="Yu Gothic"/>
      <family val="0"/>
      <charset val="1"/>
    </font>
    <font>
      <sz val="10"/>
      <color rgb="FF000000"/>
      <name val="Noto Sans CJK SC"/>
      <family val="2"/>
    </font>
    <font>
      <b val="true"/>
      <sz val="10"/>
      <color rgb="FF0F1C2E"/>
      <name val="Noto Sans CJK SC"/>
      <family val="2"/>
    </font>
    <font>
      <b val="true"/>
      <sz val="10"/>
      <color rgb="FF0F1C2E"/>
      <name val="Yu Gothic"/>
      <family val="0"/>
      <charset val="1"/>
    </font>
    <font>
      <b val="true"/>
      <sz val="10"/>
      <color rgb="FFB91C1C"/>
      <name val="Noto Sans CJK SC"/>
      <family val="2"/>
    </font>
    <font>
      <b val="true"/>
      <sz val="10"/>
      <color rgb="FFB91C1C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EEF2F7"/>
        <bgColor rgb="FFDCFCE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EE5"/>
      </left>
      <right style="thin">
        <color rgb="FFD9DEE5"/>
      </right>
      <top style="thin">
        <color rgb="FFD9DEE5"/>
      </top>
      <bottom style="thin">
        <color rgb="FFD9DE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EE2E2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2F7"/>
      <rgbColor rgb="FFDCFCE7"/>
      <rgbColor rgb="FF660066"/>
      <rgbColor rgb="FFFF8080"/>
      <rgbColor rgb="FF0066CC"/>
      <rgbColor rgb="FFD9DE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1E3A5F"/>
      <rgbColor rgb="FF339966"/>
      <rgbColor rgb="FF0F1C2E"/>
      <rgbColor rgb="FF333300"/>
      <rgbColor rgb="FFB9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11"/>
    <col collapsed="false" customWidth="true" hidden="false" outlineLevel="0" max="5" min="5" style="0" width="32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9" min="8" style="0" width="12"/>
    <col collapsed="false" customWidth="true" hidden="false" outlineLevel="0" max="11" min="10" style="0" width="9"/>
    <col collapsed="false" customWidth="true" hidden="false" outlineLevel="0" max="12" min="12" style="0" width="16"/>
    <col collapsed="false" customWidth="true" hidden="false" outlineLevel="0" max="13" min="13" style="0" width="12"/>
    <col collapsed="false" customWidth="true" hidden="false" outlineLevel="0" max="14" min="14" style="0" width="28"/>
  </cols>
  <sheetData>
    <row r="1" customFormat="false" ht="25.5" hidden="false" customHeight="true" outlineLevel="0" collapsed="false">
      <c r="A1" s="1" t="s">
        <v>0</v>
      </c>
    </row>
    <row r="2" customFormat="false" ht="18" hidden="false" customHeight="true" outlineLevel="0" collapsed="false">
      <c r="A2" s="2" t="s">
        <v>1</v>
      </c>
    </row>
    <row r="4" customFormat="false" ht="27.75" hidden="false" customHeight="tru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customFormat="false" ht="29.85" hidden="false" customHeight="false" outlineLevel="0" collapsed="false">
      <c r="A5" s="5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7" t="s">
        <v>23</v>
      </c>
      <c r="I5" s="7" t="s">
        <v>24</v>
      </c>
      <c r="J5" s="8" t="n">
        <f aca="true">IF(I5="","",I5-TODAY())</f>
        <v>252</v>
      </c>
      <c r="K5" s="5" t="str">
        <f aca="true">IF(I5="","",IF(I5&lt;TODAY(),"超過",""))</f>
        <v/>
      </c>
      <c r="L5" s="6" t="s">
        <v>25</v>
      </c>
      <c r="M5" s="7"/>
      <c r="N5" s="5"/>
    </row>
    <row r="6" customFormat="false" ht="29.85" hidden="false" customHeight="false" outlineLevel="0" collapsed="false">
      <c r="A6" s="5" t="s">
        <v>26</v>
      </c>
      <c r="B6" s="6" t="s">
        <v>27</v>
      </c>
      <c r="C6" s="6" t="s">
        <v>28</v>
      </c>
      <c r="D6" s="6" t="s">
        <v>19</v>
      </c>
      <c r="E6" s="5" t="s">
        <v>29</v>
      </c>
      <c r="F6" s="6" t="s">
        <v>21</v>
      </c>
      <c r="G6" s="6" t="s">
        <v>22</v>
      </c>
      <c r="H6" s="7" t="s">
        <v>23</v>
      </c>
      <c r="I6" s="7" t="s">
        <v>24</v>
      </c>
      <c r="J6" s="8" t="n">
        <f aca="true">IF(I6="","",I6-TODAY())</f>
        <v>252</v>
      </c>
      <c r="K6" s="5" t="str">
        <f aca="true">IF(I6="","",IF(I6&lt;TODAY(),"超過",""))</f>
        <v/>
      </c>
      <c r="L6" s="6" t="s">
        <v>30</v>
      </c>
      <c r="M6" s="7"/>
      <c r="N6" s="5"/>
    </row>
    <row r="7" customFormat="false" ht="29.85" hidden="false" customHeight="false" outlineLevel="0" collapsed="false">
      <c r="A7" s="5" t="s">
        <v>31</v>
      </c>
      <c r="B7" s="6" t="s">
        <v>32</v>
      </c>
      <c r="C7" s="6" t="s">
        <v>28</v>
      </c>
      <c r="D7" s="6" t="s">
        <v>19</v>
      </c>
      <c r="E7" s="6" t="s">
        <v>33</v>
      </c>
      <c r="F7" s="6" t="s">
        <v>21</v>
      </c>
      <c r="G7" s="6" t="s">
        <v>22</v>
      </c>
      <c r="H7" s="7" t="s">
        <v>23</v>
      </c>
      <c r="I7" s="7" t="s">
        <v>24</v>
      </c>
      <c r="J7" s="8" t="n">
        <f aca="true">IF(I7="","",I7-TODAY())</f>
        <v>252</v>
      </c>
      <c r="K7" s="5" t="str">
        <f aca="true">IF(I7="","",IF(I7&lt;TODAY(),"超過",""))</f>
        <v/>
      </c>
      <c r="L7" s="6" t="s">
        <v>34</v>
      </c>
      <c r="M7" s="7"/>
      <c r="N7" s="5"/>
    </row>
    <row r="8" customFormat="false" ht="29.85" hidden="false" customHeight="false" outlineLevel="0" collapsed="false">
      <c r="A8" s="5" t="s">
        <v>35</v>
      </c>
      <c r="B8" s="6" t="s">
        <v>36</v>
      </c>
      <c r="C8" s="6" t="s">
        <v>18</v>
      </c>
      <c r="D8" s="6" t="s">
        <v>37</v>
      </c>
      <c r="E8" s="6" t="s">
        <v>38</v>
      </c>
      <c r="F8" s="6" t="s">
        <v>39</v>
      </c>
      <c r="G8" s="6" t="s">
        <v>40</v>
      </c>
      <c r="H8" s="7" t="s">
        <v>23</v>
      </c>
      <c r="I8" s="7" t="s">
        <v>24</v>
      </c>
      <c r="J8" s="8" t="n">
        <f aca="true">IF(I8="","",I8-TODAY())</f>
        <v>252</v>
      </c>
      <c r="K8" s="5" t="str">
        <f aca="true">IF(I8="","",IF(I8&lt;TODAY(),"超過",""))</f>
        <v/>
      </c>
      <c r="L8" s="6" t="s">
        <v>41</v>
      </c>
      <c r="M8" s="7"/>
      <c r="N8" s="5"/>
    </row>
    <row r="9" customFormat="false" ht="29.85" hidden="false" customHeight="false" outlineLevel="0" collapsed="false">
      <c r="A9" s="5" t="s">
        <v>42</v>
      </c>
      <c r="B9" s="6" t="s">
        <v>43</v>
      </c>
      <c r="C9" s="6" t="s">
        <v>44</v>
      </c>
      <c r="D9" s="6" t="s">
        <v>19</v>
      </c>
      <c r="E9" s="6" t="s">
        <v>45</v>
      </c>
      <c r="F9" s="6" t="s">
        <v>21</v>
      </c>
      <c r="G9" s="6" t="s">
        <v>46</v>
      </c>
      <c r="H9" s="7" t="s">
        <v>23</v>
      </c>
      <c r="I9" s="7" t="s">
        <v>24</v>
      </c>
      <c r="J9" s="8" t="n">
        <f aca="true">IF(I9="","",I9-TODAY())</f>
        <v>252</v>
      </c>
      <c r="K9" s="5" t="str">
        <f aca="true">IF(I9="","",IF(I9&lt;TODAY(),"超過",""))</f>
        <v/>
      </c>
      <c r="L9" s="6" t="s">
        <v>47</v>
      </c>
      <c r="M9" s="7"/>
      <c r="N9" s="5"/>
    </row>
    <row r="10" customFormat="false" ht="15" hidden="false" customHeight="false" outlineLevel="0" collapsed="false">
      <c r="A10" s="5"/>
      <c r="B10" s="5"/>
      <c r="C10" s="5"/>
      <c r="D10" s="6"/>
      <c r="E10" s="5"/>
      <c r="F10" s="6"/>
      <c r="G10" s="5"/>
      <c r="H10" s="7"/>
      <c r="I10" s="7"/>
      <c r="J10" s="8" t="str">
        <f aca="true">IF(I10="","",I10-TODAY())</f>
        <v/>
      </c>
      <c r="K10" s="5" t="str">
        <f aca="true">IF(I10="","",IF(I10&lt;TODAY(),"超過",""))</f>
        <v/>
      </c>
      <c r="L10" s="6"/>
      <c r="M10" s="7"/>
      <c r="N10" s="5"/>
    </row>
    <row r="11" customFormat="false" ht="15" hidden="false" customHeight="false" outlineLevel="0" collapsed="false">
      <c r="A11" s="5"/>
      <c r="B11" s="5"/>
      <c r="C11" s="5"/>
      <c r="D11" s="6"/>
      <c r="E11" s="5"/>
      <c r="F11" s="6"/>
      <c r="G11" s="5"/>
      <c r="H11" s="7"/>
      <c r="I11" s="7"/>
      <c r="J11" s="8" t="str">
        <f aca="true">IF(I11="","",I11-TODAY())</f>
        <v/>
      </c>
      <c r="K11" s="5" t="str">
        <f aca="true">IF(I11="","",IF(I11&lt;TODAY(),"超過",""))</f>
        <v/>
      </c>
      <c r="L11" s="6"/>
      <c r="M11" s="7"/>
      <c r="N11" s="5"/>
    </row>
    <row r="12" customFormat="false" ht="15" hidden="false" customHeight="false" outlineLevel="0" collapsed="false">
      <c r="A12" s="5"/>
      <c r="B12" s="5"/>
      <c r="C12" s="5"/>
      <c r="D12" s="6"/>
      <c r="E12" s="5"/>
      <c r="F12" s="6"/>
      <c r="G12" s="5"/>
      <c r="H12" s="7"/>
      <c r="I12" s="7"/>
      <c r="J12" s="8" t="str">
        <f aca="true">IF(I12="","",I12-TODAY())</f>
        <v/>
      </c>
      <c r="K12" s="5" t="str">
        <f aca="true">IF(I12="","",IF(I12&lt;TODAY(),"超過",""))</f>
        <v/>
      </c>
      <c r="L12" s="6"/>
      <c r="M12" s="7"/>
      <c r="N12" s="5"/>
    </row>
    <row r="13" customFormat="false" ht="15" hidden="false" customHeight="false" outlineLevel="0" collapsed="false">
      <c r="A13" s="5"/>
      <c r="B13" s="5"/>
      <c r="C13" s="5"/>
      <c r="D13" s="6"/>
      <c r="E13" s="5"/>
      <c r="F13" s="6"/>
      <c r="G13" s="5"/>
      <c r="H13" s="7"/>
      <c r="I13" s="7"/>
      <c r="J13" s="8" t="str">
        <f aca="true">IF(I13="","",I13-TODAY())</f>
        <v/>
      </c>
      <c r="K13" s="5" t="str">
        <f aca="true">IF(I13="","",IF(I13&lt;TODAY(),"超過",""))</f>
        <v/>
      </c>
      <c r="L13" s="6"/>
      <c r="M13" s="7"/>
      <c r="N13" s="5"/>
    </row>
    <row r="14" customFormat="false" ht="15" hidden="false" customHeight="false" outlineLevel="0" collapsed="false">
      <c r="A14" s="5"/>
      <c r="B14" s="5"/>
      <c r="C14" s="5"/>
      <c r="D14" s="6"/>
      <c r="E14" s="5"/>
      <c r="F14" s="6"/>
      <c r="G14" s="5"/>
      <c r="H14" s="7"/>
      <c r="I14" s="7"/>
      <c r="J14" s="8" t="str">
        <f aca="true">IF(I14="","",I14-TODAY())</f>
        <v/>
      </c>
      <c r="K14" s="5" t="str">
        <f aca="true">IF(I14="","",IF(I14&lt;TODAY(),"超過",""))</f>
        <v/>
      </c>
      <c r="L14" s="6"/>
      <c r="M14" s="7"/>
      <c r="N14" s="5"/>
    </row>
    <row r="15" customFormat="false" ht="15" hidden="false" customHeight="false" outlineLevel="0" collapsed="false">
      <c r="A15" s="5"/>
      <c r="B15" s="5"/>
      <c r="C15" s="5"/>
      <c r="D15" s="6"/>
      <c r="E15" s="5"/>
      <c r="F15" s="6"/>
      <c r="G15" s="5"/>
      <c r="H15" s="7"/>
      <c r="I15" s="7"/>
      <c r="J15" s="8" t="str">
        <f aca="true">IF(I15="","",I15-TODAY())</f>
        <v/>
      </c>
      <c r="K15" s="5" t="str">
        <f aca="true">IF(I15="","",IF(I15&lt;TODAY(),"超過",""))</f>
        <v/>
      </c>
      <c r="L15" s="6"/>
      <c r="M15" s="7"/>
      <c r="N15" s="5"/>
    </row>
    <row r="16" customFormat="false" ht="15" hidden="false" customHeight="false" outlineLevel="0" collapsed="false">
      <c r="A16" s="5"/>
      <c r="B16" s="5"/>
      <c r="C16" s="5"/>
      <c r="D16" s="6"/>
      <c r="E16" s="5"/>
      <c r="F16" s="6"/>
      <c r="G16" s="5"/>
      <c r="H16" s="7"/>
      <c r="I16" s="7"/>
      <c r="J16" s="8" t="str">
        <f aca="true">IF(I16="","",I16-TODAY())</f>
        <v/>
      </c>
      <c r="K16" s="5" t="str">
        <f aca="true">IF(I16="","",IF(I16&lt;TODAY(),"超過",""))</f>
        <v/>
      </c>
      <c r="L16" s="6"/>
      <c r="M16" s="7"/>
      <c r="N16" s="5"/>
    </row>
    <row r="17" customFormat="false" ht="15" hidden="false" customHeight="false" outlineLevel="0" collapsed="false">
      <c r="A17" s="5"/>
      <c r="B17" s="5"/>
      <c r="C17" s="5"/>
      <c r="D17" s="6"/>
      <c r="E17" s="5"/>
      <c r="F17" s="6"/>
      <c r="G17" s="5"/>
      <c r="H17" s="7"/>
      <c r="I17" s="7"/>
      <c r="J17" s="8" t="str">
        <f aca="true">IF(I17="","",I17-TODAY())</f>
        <v/>
      </c>
      <c r="K17" s="5" t="str">
        <f aca="true">IF(I17="","",IF(I17&lt;TODAY(),"超過",""))</f>
        <v/>
      </c>
      <c r="L17" s="6"/>
      <c r="M17" s="7"/>
      <c r="N17" s="5"/>
    </row>
    <row r="18" customFormat="false" ht="15" hidden="false" customHeight="false" outlineLevel="0" collapsed="false">
      <c r="A18" s="5"/>
      <c r="B18" s="5"/>
      <c r="C18" s="5"/>
      <c r="D18" s="6"/>
      <c r="E18" s="5"/>
      <c r="F18" s="6"/>
      <c r="G18" s="5"/>
      <c r="H18" s="7"/>
      <c r="I18" s="7"/>
      <c r="J18" s="8" t="str">
        <f aca="true">IF(I18="","",I18-TODAY())</f>
        <v/>
      </c>
      <c r="K18" s="5" t="str">
        <f aca="true">IF(I18="","",IF(I18&lt;TODAY(),"超過",""))</f>
        <v/>
      </c>
      <c r="L18" s="6"/>
      <c r="M18" s="7"/>
      <c r="N18" s="5"/>
    </row>
    <row r="19" customFormat="false" ht="15" hidden="false" customHeight="false" outlineLevel="0" collapsed="false">
      <c r="A19" s="5"/>
      <c r="B19" s="5"/>
      <c r="C19" s="5"/>
      <c r="D19" s="6"/>
      <c r="E19" s="5"/>
      <c r="F19" s="6"/>
      <c r="G19" s="5"/>
      <c r="H19" s="7"/>
      <c r="I19" s="7"/>
      <c r="J19" s="8" t="str">
        <f aca="true">IF(I19="","",I19-TODAY())</f>
        <v/>
      </c>
      <c r="K19" s="5" t="str">
        <f aca="true">IF(I19="","",IF(I19&lt;TODAY(),"超過",""))</f>
        <v/>
      </c>
      <c r="L19" s="6"/>
      <c r="M19" s="7"/>
      <c r="N19" s="5"/>
    </row>
    <row r="20" customFormat="false" ht="15" hidden="false" customHeight="false" outlineLevel="0" collapsed="false">
      <c r="A20" s="5"/>
      <c r="B20" s="5"/>
      <c r="C20" s="5"/>
      <c r="D20" s="6"/>
      <c r="E20" s="5"/>
      <c r="F20" s="6"/>
      <c r="G20" s="5"/>
      <c r="H20" s="7"/>
      <c r="I20" s="7"/>
      <c r="J20" s="8" t="str">
        <f aca="true">IF(I20="","",I20-TODAY())</f>
        <v/>
      </c>
      <c r="K20" s="5" t="str">
        <f aca="true">IF(I20="","",IF(I20&lt;TODAY(),"超過",""))</f>
        <v/>
      </c>
      <c r="L20" s="6"/>
      <c r="M20" s="7"/>
      <c r="N20" s="5"/>
    </row>
    <row r="21" customFormat="false" ht="15" hidden="false" customHeight="false" outlineLevel="0" collapsed="false">
      <c r="A21" s="5"/>
      <c r="B21" s="5"/>
      <c r="C21" s="5"/>
      <c r="D21" s="6"/>
      <c r="E21" s="5"/>
      <c r="F21" s="6"/>
      <c r="G21" s="5"/>
      <c r="H21" s="7"/>
      <c r="I21" s="7"/>
      <c r="J21" s="8" t="str">
        <f aca="true">IF(I21="","",I21-TODAY())</f>
        <v/>
      </c>
      <c r="K21" s="5" t="str">
        <f aca="true">IF(I21="","",IF(I21&lt;TODAY(),"超過",""))</f>
        <v/>
      </c>
      <c r="L21" s="6"/>
      <c r="M21" s="7"/>
      <c r="N21" s="5"/>
    </row>
    <row r="22" customFormat="false" ht="15" hidden="false" customHeight="false" outlineLevel="0" collapsed="false">
      <c r="A22" s="5"/>
      <c r="B22" s="5"/>
      <c r="C22" s="5"/>
      <c r="D22" s="6"/>
      <c r="E22" s="5"/>
      <c r="F22" s="6"/>
      <c r="G22" s="5"/>
      <c r="H22" s="7"/>
      <c r="I22" s="7"/>
      <c r="J22" s="8" t="str">
        <f aca="true">IF(I22="","",I22-TODAY())</f>
        <v/>
      </c>
      <c r="K22" s="5" t="str">
        <f aca="true">IF(I22="","",IF(I22&lt;TODAY(),"超過",""))</f>
        <v/>
      </c>
      <c r="L22" s="6"/>
      <c r="M22" s="7"/>
      <c r="N22" s="5"/>
    </row>
    <row r="23" customFormat="false" ht="15" hidden="false" customHeight="false" outlineLevel="0" collapsed="false">
      <c r="A23" s="5"/>
      <c r="B23" s="5"/>
      <c r="C23" s="5"/>
      <c r="D23" s="6"/>
      <c r="E23" s="5"/>
      <c r="F23" s="6"/>
      <c r="G23" s="5"/>
      <c r="H23" s="7"/>
      <c r="I23" s="7"/>
      <c r="J23" s="8" t="str">
        <f aca="true">IF(I23="","",I23-TODAY())</f>
        <v/>
      </c>
      <c r="K23" s="5" t="str">
        <f aca="true">IF(I23="","",IF(I23&lt;TODAY(),"超過",""))</f>
        <v/>
      </c>
      <c r="L23" s="6"/>
      <c r="M23" s="7"/>
      <c r="N23" s="5"/>
    </row>
    <row r="24" customFormat="false" ht="15" hidden="false" customHeight="false" outlineLevel="0" collapsed="false">
      <c r="A24" s="5"/>
      <c r="B24" s="5"/>
      <c r="C24" s="5"/>
      <c r="D24" s="6"/>
      <c r="E24" s="5"/>
      <c r="F24" s="6"/>
      <c r="G24" s="5"/>
      <c r="H24" s="7"/>
      <c r="I24" s="7"/>
      <c r="J24" s="8" t="str">
        <f aca="true">IF(I24="","",I24-TODAY())</f>
        <v/>
      </c>
      <c r="K24" s="5" t="str">
        <f aca="true">IF(I24="","",IF(I24&lt;TODAY(),"超過",""))</f>
        <v/>
      </c>
      <c r="L24" s="6"/>
      <c r="M24" s="7"/>
      <c r="N24" s="5"/>
    </row>
    <row r="25" customFormat="false" ht="15" hidden="false" customHeight="false" outlineLevel="0" collapsed="false">
      <c r="A25" s="5"/>
      <c r="B25" s="5"/>
      <c r="C25" s="5"/>
      <c r="D25" s="6"/>
      <c r="E25" s="5"/>
      <c r="F25" s="6"/>
      <c r="G25" s="5"/>
      <c r="H25" s="7"/>
      <c r="I25" s="7"/>
      <c r="J25" s="8" t="str">
        <f aca="true">IF(I25="","",I25-TODAY())</f>
        <v/>
      </c>
      <c r="K25" s="5" t="str">
        <f aca="true">IF(I25="","",IF(I25&lt;TODAY(),"超過",""))</f>
        <v/>
      </c>
      <c r="L25" s="6"/>
      <c r="M25" s="7"/>
      <c r="N25" s="5"/>
    </row>
    <row r="26" customFormat="false" ht="15" hidden="false" customHeight="false" outlineLevel="0" collapsed="false">
      <c r="A26" s="5"/>
      <c r="B26" s="5"/>
      <c r="C26" s="5"/>
      <c r="D26" s="6"/>
      <c r="E26" s="5"/>
      <c r="F26" s="6"/>
      <c r="G26" s="5"/>
      <c r="H26" s="7"/>
      <c r="I26" s="7"/>
      <c r="J26" s="8" t="str">
        <f aca="true">IF(I26="","",I26-TODAY())</f>
        <v/>
      </c>
      <c r="K26" s="5" t="str">
        <f aca="true">IF(I26="","",IF(I26&lt;TODAY(),"超過",""))</f>
        <v/>
      </c>
      <c r="L26" s="6"/>
      <c r="M26" s="7"/>
      <c r="N26" s="5"/>
    </row>
    <row r="27" customFormat="false" ht="15" hidden="false" customHeight="false" outlineLevel="0" collapsed="false">
      <c r="A27" s="5"/>
      <c r="B27" s="5"/>
      <c r="C27" s="5"/>
      <c r="D27" s="6"/>
      <c r="E27" s="5"/>
      <c r="F27" s="6"/>
      <c r="G27" s="5"/>
      <c r="H27" s="7"/>
      <c r="I27" s="7"/>
      <c r="J27" s="8" t="str">
        <f aca="true">IF(I27="","",I27-TODAY())</f>
        <v/>
      </c>
      <c r="K27" s="5" t="str">
        <f aca="true">IF(I27="","",IF(I27&lt;TODAY(),"超過",""))</f>
        <v/>
      </c>
      <c r="L27" s="6"/>
      <c r="M27" s="7"/>
      <c r="N27" s="5"/>
    </row>
    <row r="28" customFormat="false" ht="15" hidden="false" customHeight="false" outlineLevel="0" collapsed="false">
      <c r="A28" s="5"/>
      <c r="B28" s="5"/>
      <c r="C28" s="5"/>
      <c r="D28" s="6"/>
      <c r="E28" s="5"/>
      <c r="F28" s="6"/>
      <c r="G28" s="5"/>
      <c r="H28" s="7"/>
      <c r="I28" s="7"/>
      <c r="J28" s="8" t="str">
        <f aca="true">IF(I28="","",I28-TODAY())</f>
        <v/>
      </c>
      <c r="K28" s="5" t="str">
        <f aca="true">IF(I28="","",IF(I28&lt;TODAY(),"超過",""))</f>
        <v/>
      </c>
      <c r="L28" s="6"/>
      <c r="M28" s="7"/>
      <c r="N28" s="5"/>
    </row>
    <row r="29" customFormat="false" ht="15" hidden="false" customHeight="false" outlineLevel="0" collapsed="false">
      <c r="A29" s="5"/>
      <c r="B29" s="5"/>
      <c r="C29" s="5"/>
      <c r="D29" s="6"/>
      <c r="E29" s="5"/>
      <c r="F29" s="6"/>
      <c r="G29" s="5"/>
      <c r="H29" s="7"/>
      <c r="I29" s="7"/>
      <c r="J29" s="8" t="str">
        <f aca="true">IF(I29="","",I29-TODAY())</f>
        <v/>
      </c>
      <c r="K29" s="5" t="str">
        <f aca="true">IF(I29="","",IF(I29&lt;TODAY(),"超過",""))</f>
        <v/>
      </c>
      <c r="L29" s="6"/>
      <c r="M29" s="7"/>
      <c r="N29" s="5"/>
    </row>
    <row r="30" customFormat="false" ht="15" hidden="false" customHeight="false" outlineLevel="0" collapsed="false">
      <c r="A30" s="5"/>
      <c r="B30" s="5"/>
      <c r="C30" s="5"/>
      <c r="D30" s="6"/>
      <c r="E30" s="5"/>
      <c r="F30" s="6"/>
      <c r="G30" s="5"/>
      <c r="H30" s="7"/>
      <c r="I30" s="7"/>
      <c r="J30" s="8" t="str">
        <f aca="true">IF(I30="","",I30-TODAY())</f>
        <v/>
      </c>
      <c r="K30" s="5" t="str">
        <f aca="true">IF(I30="","",IF(I30&lt;TODAY(),"超過",""))</f>
        <v/>
      </c>
      <c r="L30" s="6"/>
      <c r="M30" s="7"/>
      <c r="N30" s="5"/>
    </row>
    <row r="31" customFormat="false" ht="15" hidden="false" customHeight="false" outlineLevel="0" collapsed="false">
      <c r="A31" s="5"/>
      <c r="B31" s="5"/>
      <c r="C31" s="5"/>
      <c r="D31" s="6"/>
      <c r="E31" s="5"/>
      <c r="F31" s="6"/>
      <c r="G31" s="5"/>
      <c r="H31" s="7"/>
      <c r="I31" s="7"/>
      <c r="J31" s="8" t="str">
        <f aca="true">IF(I31="","",I31-TODAY())</f>
        <v/>
      </c>
      <c r="K31" s="5" t="str">
        <f aca="true">IF(I31="","",IF(I31&lt;TODAY(),"超過",""))</f>
        <v/>
      </c>
      <c r="L31" s="6"/>
      <c r="M31" s="7"/>
      <c r="N31" s="5"/>
    </row>
    <row r="32" customFormat="false" ht="15" hidden="false" customHeight="false" outlineLevel="0" collapsed="false">
      <c r="A32" s="5"/>
      <c r="B32" s="5"/>
      <c r="C32" s="5"/>
      <c r="D32" s="6"/>
      <c r="E32" s="5"/>
      <c r="F32" s="6"/>
      <c r="G32" s="5"/>
      <c r="H32" s="7"/>
      <c r="I32" s="7"/>
      <c r="J32" s="8" t="str">
        <f aca="true">IF(I32="","",I32-TODAY())</f>
        <v/>
      </c>
      <c r="K32" s="5" t="str">
        <f aca="true">IF(I32="","",IF(I32&lt;TODAY(),"超過",""))</f>
        <v/>
      </c>
      <c r="L32" s="6"/>
      <c r="M32" s="7"/>
      <c r="N32" s="5"/>
    </row>
    <row r="33" customFormat="false" ht="15" hidden="false" customHeight="false" outlineLevel="0" collapsed="false">
      <c r="A33" s="5"/>
      <c r="B33" s="5"/>
      <c r="C33" s="5"/>
      <c r="D33" s="6"/>
      <c r="E33" s="5"/>
      <c r="F33" s="6"/>
      <c r="G33" s="5"/>
      <c r="H33" s="7"/>
      <c r="I33" s="7"/>
      <c r="J33" s="8" t="str">
        <f aca="true">IF(I33="","",I33-TODAY())</f>
        <v/>
      </c>
      <c r="K33" s="5" t="str">
        <f aca="true">IF(I33="","",IF(I33&lt;TODAY(),"超過",""))</f>
        <v/>
      </c>
      <c r="L33" s="6"/>
      <c r="M33" s="7"/>
      <c r="N33" s="5"/>
    </row>
    <row r="34" customFormat="false" ht="15" hidden="false" customHeight="false" outlineLevel="0" collapsed="false">
      <c r="A34" s="5"/>
      <c r="B34" s="5"/>
      <c r="C34" s="5"/>
      <c r="D34" s="6"/>
      <c r="E34" s="5"/>
      <c r="F34" s="6"/>
      <c r="G34" s="5"/>
      <c r="H34" s="7"/>
      <c r="I34" s="7"/>
      <c r="J34" s="8" t="str">
        <f aca="true">IF(I34="","",I34-TODAY())</f>
        <v/>
      </c>
      <c r="K34" s="5" t="str">
        <f aca="true">IF(I34="","",IF(I34&lt;TODAY(),"超過",""))</f>
        <v/>
      </c>
      <c r="L34" s="6"/>
      <c r="M34" s="7"/>
      <c r="N34" s="5"/>
    </row>
    <row r="35" customFormat="false" ht="15" hidden="false" customHeight="false" outlineLevel="0" collapsed="false">
      <c r="A35" s="5"/>
      <c r="B35" s="5"/>
      <c r="C35" s="5"/>
      <c r="D35" s="6"/>
      <c r="E35" s="5"/>
      <c r="F35" s="6"/>
      <c r="G35" s="5"/>
      <c r="H35" s="7"/>
      <c r="I35" s="7"/>
      <c r="J35" s="8" t="str">
        <f aca="true">IF(I35="","",I35-TODAY())</f>
        <v/>
      </c>
      <c r="K35" s="5" t="str">
        <f aca="true">IF(I35="","",IF(I35&lt;TODAY(),"超過",""))</f>
        <v/>
      </c>
      <c r="L35" s="6"/>
      <c r="M35" s="7"/>
      <c r="N35" s="5"/>
    </row>
    <row r="36" customFormat="false" ht="15" hidden="false" customHeight="false" outlineLevel="0" collapsed="false">
      <c r="A36" s="5"/>
      <c r="B36" s="5"/>
      <c r="C36" s="5"/>
      <c r="D36" s="6"/>
      <c r="E36" s="5"/>
      <c r="F36" s="6"/>
      <c r="G36" s="5"/>
      <c r="H36" s="7"/>
      <c r="I36" s="7"/>
      <c r="J36" s="8" t="str">
        <f aca="true">IF(I36="","",I36-TODAY())</f>
        <v/>
      </c>
      <c r="K36" s="5" t="str">
        <f aca="true">IF(I36="","",IF(I36&lt;TODAY(),"超過",""))</f>
        <v/>
      </c>
      <c r="L36" s="6"/>
      <c r="M36" s="7"/>
      <c r="N36" s="5"/>
    </row>
    <row r="37" customFormat="false" ht="15" hidden="false" customHeight="false" outlineLevel="0" collapsed="false">
      <c r="A37" s="5"/>
      <c r="B37" s="5"/>
      <c r="C37" s="5"/>
      <c r="D37" s="6"/>
      <c r="E37" s="5"/>
      <c r="F37" s="6"/>
      <c r="G37" s="5"/>
      <c r="H37" s="7"/>
      <c r="I37" s="7"/>
      <c r="J37" s="8" t="str">
        <f aca="true">IF(I37="","",I37-TODAY())</f>
        <v/>
      </c>
      <c r="K37" s="5" t="str">
        <f aca="true">IF(I37="","",IF(I37&lt;TODAY(),"超過",""))</f>
        <v/>
      </c>
      <c r="L37" s="6"/>
      <c r="M37" s="7"/>
      <c r="N37" s="5"/>
    </row>
    <row r="38" customFormat="false" ht="15" hidden="false" customHeight="false" outlineLevel="0" collapsed="false">
      <c r="A38" s="5"/>
      <c r="B38" s="5"/>
      <c r="C38" s="5"/>
      <c r="D38" s="6"/>
      <c r="E38" s="5"/>
      <c r="F38" s="6"/>
      <c r="G38" s="5"/>
      <c r="H38" s="7"/>
      <c r="I38" s="7"/>
      <c r="J38" s="8" t="str">
        <f aca="true">IF(I38="","",I38-TODAY())</f>
        <v/>
      </c>
      <c r="K38" s="5" t="str">
        <f aca="true">IF(I38="","",IF(I38&lt;TODAY(),"超過",""))</f>
        <v/>
      </c>
      <c r="L38" s="6"/>
      <c r="M38" s="7"/>
      <c r="N38" s="5"/>
    </row>
    <row r="39" customFormat="false" ht="15" hidden="false" customHeight="false" outlineLevel="0" collapsed="false">
      <c r="A39" s="5"/>
      <c r="B39" s="5"/>
      <c r="C39" s="5"/>
      <c r="D39" s="6"/>
      <c r="E39" s="5"/>
      <c r="F39" s="6"/>
      <c r="G39" s="5"/>
      <c r="H39" s="7"/>
      <c r="I39" s="7"/>
      <c r="J39" s="8" t="str">
        <f aca="true">IF(I39="","",I39-TODAY())</f>
        <v/>
      </c>
      <c r="K39" s="5" t="str">
        <f aca="true">IF(I39="","",IF(I39&lt;TODAY(),"超過",""))</f>
        <v/>
      </c>
      <c r="L39" s="6"/>
      <c r="M39" s="7"/>
      <c r="N39" s="5"/>
    </row>
    <row r="40" customFormat="false" ht="15" hidden="false" customHeight="false" outlineLevel="0" collapsed="false">
      <c r="A40" s="5"/>
      <c r="B40" s="5"/>
      <c r="C40" s="5"/>
      <c r="D40" s="6"/>
      <c r="E40" s="5"/>
      <c r="F40" s="6"/>
      <c r="G40" s="5"/>
      <c r="H40" s="7"/>
      <c r="I40" s="7"/>
      <c r="J40" s="8" t="str">
        <f aca="true">IF(I40="","",I40-TODAY())</f>
        <v/>
      </c>
      <c r="K40" s="5" t="str">
        <f aca="true">IF(I40="","",IF(I40&lt;TODAY(),"超過",""))</f>
        <v/>
      </c>
      <c r="L40" s="6"/>
      <c r="M40" s="7"/>
      <c r="N40" s="5"/>
    </row>
    <row r="41" customFormat="false" ht="15" hidden="false" customHeight="false" outlineLevel="0" collapsed="false">
      <c r="A41" s="5"/>
      <c r="B41" s="5"/>
      <c r="C41" s="5"/>
      <c r="D41" s="6"/>
      <c r="E41" s="5"/>
      <c r="F41" s="6"/>
      <c r="G41" s="5"/>
      <c r="H41" s="7"/>
      <c r="I41" s="7"/>
      <c r="J41" s="8" t="str">
        <f aca="true">IF(I41="","",I41-TODAY())</f>
        <v/>
      </c>
      <c r="K41" s="5" t="str">
        <f aca="true">IF(I41="","",IF(I41&lt;TODAY(),"超過",""))</f>
        <v/>
      </c>
      <c r="L41" s="6"/>
      <c r="M41" s="7"/>
      <c r="N41" s="5"/>
    </row>
    <row r="42" customFormat="false" ht="15" hidden="false" customHeight="false" outlineLevel="0" collapsed="false">
      <c r="A42" s="5"/>
      <c r="B42" s="5"/>
      <c r="C42" s="5"/>
      <c r="D42" s="6"/>
      <c r="E42" s="5"/>
      <c r="F42" s="6"/>
      <c r="G42" s="5"/>
      <c r="H42" s="7"/>
      <c r="I42" s="7"/>
      <c r="J42" s="8" t="str">
        <f aca="true">IF(I42="","",I42-TODAY())</f>
        <v/>
      </c>
      <c r="K42" s="5" t="str">
        <f aca="true">IF(I42="","",IF(I42&lt;TODAY(),"超過",""))</f>
        <v/>
      </c>
      <c r="L42" s="6"/>
      <c r="M42" s="7"/>
      <c r="N42" s="5"/>
    </row>
    <row r="43" customFormat="false" ht="15" hidden="false" customHeight="false" outlineLevel="0" collapsed="false">
      <c r="A43" s="5"/>
      <c r="B43" s="5"/>
      <c r="C43" s="5"/>
      <c r="D43" s="6"/>
      <c r="E43" s="5"/>
      <c r="F43" s="6"/>
      <c r="G43" s="5"/>
      <c r="H43" s="7"/>
      <c r="I43" s="7"/>
      <c r="J43" s="8" t="str">
        <f aca="true">IF(I43="","",I43-TODAY())</f>
        <v/>
      </c>
      <c r="K43" s="5" t="str">
        <f aca="true">IF(I43="","",IF(I43&lt;TODAY(),"超過",""))</f>
        <v/>
      </c>
      <c r="L43" s="6"/>
      <c r="M43" s="7"/>
      <c r="N43" s="5"/>
    </row>
    <row r="44" customFormat="false" ht="15" hidden="false" customHeight="false" outlineLevel="0" collapsed="false">
      <c r="A44" s="5"/>
      <c r="B44" s="5"/>
      <c r="C44" s="5"/>
      <c r="D44" s="6"/>
      <c r="E44" s="5"/>
      <c r="F44" s="6"/>
      <c r="G44" s="5"/>
      <c r="H44" s="7"/>
      <c r="I44" s="7"/>
      <c r="J44" s="8" t="str">
        <f aca="true">IF(I44="","",I44-TODAY())</f>
        <v/>
      </c>
      <c r="K44" s="5" t="str">
        <f aca="true">IF(I44="","",IF(I44&lt;TODAY(),"超過",""))</f>
        <v/>
      </c>
      <c r="L44" s="6"/>
      <c r="M44" s="7"/>
      <c r="N44" s="5"/>
    </row>
    <row r="45" customFormat="false" ht="15" hidden="false" customHeight="false" outlineLevel="0" collapsed="false">
      <c r="A45" s="5"/>
      <c r="B45" s="5"/>
      <c r="C45" s="5"/>
      <c r="D45" s="6"/>
      <c r="E45" s="5"/>
      <c r="F45" s="6"/>
      <c r="G45" s="5"/>
      <c r="H45" s="7"/>
      <c r="I45" s="7"/>
      <c r="J45" s="8" t="str">
        <f aca="true">IF(I45="","",I45-TODAY())</f>
        <v/>
      </c>
      <c r="K45" s="5" t="str">
        <f aca="true">IF(I45="","",IF(I45&lt;TODAY(),"超過",""))</f>
        <v/>
      </c>
      <c r="L45" s="6"/>
      <c r="M45" s="7"/>
      <c r="N45" s="5"/>
    </row>
    <row r="46" customFormat="false" ht="15" hidden="false" customHeight="false" outlineLevel="0" collapsed="false">
      <c r="A46" s="5"/>
      <c r="B46" s="5"/>
      <c r="C46" s="5"/>
      <c r="D46" s="6"/>
      <c r="E46" s="5"/>
      <c r="F46" s="6"/>
      <c r="G46" s="5"/>
      <c r="H46" s="7"/>
      <c r="I46" s="7"/>
      <c r="J46" s="8" t="str">
        <f aca="true">IF(I46="","",I46-TODAY())</f>
        <v/>
      </c>
      <c r="K46" s="5" t="str">
        <f aca="true">IF(I46="","",IF(I46&lt;TODAY(),"超過",""))</f>
        <v/>
      </c>
      <c r="L46" s="6"/>
      <c r="M46" s="7"/>
      <c r="N46" s="5"/>
    </row>
    <row r="47" customFormat="false" ht="15" hidden="false" customHeight="false" outlineLevel="0" collapsed="false">
      <c r="A47" s="5"/>
      <c r="B47" s="5"/>
      <c r="C47" s="5"/>
      <c r="D47" s="6"/>
      <c r="E47" s="5"/>
      <c r="F47" s="6"/>
      <c r="G47" s="5"/>
      <c r="H47" s="7"/>
      <c r="I47" s="7"/>
      <c r="J47" s="8" t="str">
        <f aca="true">IF(I47="","",I47-TODAY())</f>
        <v/>
      </c>
      <c r="K47" s="5" t="str">
        <f aca="true">IF(I47="","",IF(I47&lt;TODAY(),"超過",""))</f>
        <v/>
      </c>
      <c r="L47" s="6"/>
      <c r="M47" s="7"/>
      <c r="N47" s="5"/>
    </row>
    <row r="48" customFormat="false" ht="15" hidden="false" customHeight="false" outlineLevel="0" collapsed="false">
      <c r="A48" s="5"/>
      <c r="B48" s="5"/>
      <c r="C48" s="5"/>
      <c r="D48" s="6"/>
      <c r="E48" s="5"/>
      <c r="F48" s="6"/>
      <c r="G48" s="5"/>
      <c r="H48" s="7"/>
      <c r="I48" s="7"/>
      <c r="J48" s="8" t="str">
        <f aca="true">IF(I48="","",I48-TODAY())</f>
        <v/>
      </c>
      <c r="K48" s="5" t="str">
        <f aca="true">IF(I48="","",IF(I48&lt;TODAY(),"超過",""))</f>
        <v/>
      </c>
      <c r="L48" s="6"/>
      <c r="M48" s="7"/>
      <c r="N48" s="5"/>
    </row>
    <row r="49" customFormat="false" ht="15" hidden="false" customHeight="false" outlineLevel="0" collapsed="false">
      <c r="A49" s="5"/>
      <c r="B49" s="5"/>
      <c r="C49" s="5"/>
      <c r="D49" s="6"/>
      <c r="E49" s="5"/>
      <c r="F49" s="6"/>
      <c r="G49" s="5"/>
      <c r="H49" s="7"/>
      <c r="I49" s="7"/>
      <c r="J49" s="8" t="str">
        <f aca="true">IF(I49="","",I49-TODAY())</f>
        <v/>
      </c>
      <c r="K49" s="5" t="str">
        <f aca="true">IF(I49="","",IF(I49&lt;TODAY(),"超過",""))</f>
        <v/>
      </c>
      <c r="L49" s="6"/>
      <c r="M49" s="7"/>
      <c r="N49" s="5"/>
    </row>
    <row r="50" customFormat="false" ht="15" hidden="false" customHeight="false" outlineLevel="0" collapsed="false">
      <c r="A50" s="5"/>
      <c r="B50" s="5"/>
      <c r="C50" s="5"/>
      <c r="D50" s="6"/>
      <c r="E50" s="5"/>
      <c r="F50" s="6"/>
      <c r="G50" s="5"/>
      <c r="H50" s="7"/>
      <c r="I50" s="7"/>
      <c r="J50" s="8" t="str">
        <f aca="true">IF(I50="","",I50-TODAY())</f>
        <v/>
      </c>
      <c r="K50" s="5" t="str">
        <f aca="true">IF(I50="","",IF(I50&lt;TODAY(),"超過",""))</f>
        <v/>
      </c>
      <c r="L50" s="6"/>
      <c r="M50" s="7"/>
      <c r="N50" s="5"/>
    </row>
  </sheetData>
  <conditionalFormatting sqref="K5:K50">
    <cfRule type="expression" priority="2" aboveAverage="0" equalAverage="0" bottom="0" percent="0" rank="0" text="" dxfId="0">
      <formula>$K5="超過"</formula>
    </cfRule>
  </conditionalFormatting>
  <conditionalFormatting sqref="A5:N50">
    <cfRule type="expression" priority="3" aboveAverage="0" equalAverage="0" bottom="0" percent="0" rank="0" text="" dxfId="1">
      <formula>$L5="対応完了"</formula>
    </cfRule>
  </conditionalFormatting>
  <dataValidations count="3">
    <dataValidation allowBlank="true" errorStyle="stop" operator="between" showDropDown="false" showErrorMessage="false" showInputMessage="false" sqref="D5:D50" type="list">
      <formula1>"要,不要,判断保留"</formula1>
      <formula2>0</formula2>
    </dataValidation>
    <dataValidation allowBlank="true" errorStyle="stop" operator="between" showDropDown="false" showErrorMessage="false" showInputMessage="false" sqref="L5:L50" type="list">
      <formula1>"未確認,一次確認中,影響範囲整理中,人事確認中,労務確認中,法務確認中,情シス確認中,規程改定中,システム改修確認中,社内周知準備中,外部専門家確認中,対応不要,対応完了,継続ウォッチ"</formula1>
      <formula2>0</formula2>
    </dataValidation>
    <dataValidation allowBlank="true" errorStyle="stop" operator="between" showDropDown="false" showErrorMessage="false" showInputMessage="false" sqref="F5:F50" type="list">
      <formula1>"人事,労務,法務,情シス,総務,経理,管理職,経営層"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11"/>
    <col collapsed="false" customWidth="true" hidden="false" outlineLevel="0" max="4" min="4" style="0" width="22"/>
    <col collapsed="false" customWidth="true" hidden="false" outlineLevel="0" max="5" min="5" style="0" width="28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26"/>
  </cols>
  <sheetData>
    <row r="1" customFormat="false" ht="25.5" hidden="false" customHeight="true" outlineLevel="0" collapsed="false">
      <c r="A1" s="1" t="s">
        <v>48</v>
      </c>
    </row>
    <row r="2" customFormat="false" ht="18" hidden="false" customHeight="true" outlineLevel="0" collapsed="false">
      <c r="A2" s="2" t="s">
        <v>49</v>
      </c>
    </row>
    <row r="4" customFormat="false" ht="27.75" hidden="false" customHeight="true" outlineLevel="0" collapsed="false">
      <c r="A4" s="3" t="s">
        <v>2</v>
      </c>
      <c r="B4" s="4" t="s">
        <v>50</v>
      </c>
      <c r="C4" s="4" t="s">
        <v>5</v>
      </c>
      <c r="D4" s="4" t="s">
        <v>51</v>
      </c>
      <c r="E4" s="4" t="s">
        <v>52</v>
      </c>
      <c r="F4" s="4" t="s">
        <v>7</v>
      </c>
      <c r="G4" s="4" t="s">
        <v>8</v>
      </c>
      <c r="H4" s="4" t="s">
        <v>10</v>
      </c>
      <c r="I4" s="4" t="s">
        <v>13</v>
      </c>
      <c r="J4" s="4" t="s">
        <v>14</v>
      </c>
      <c r="K4" s="4" t="s">
        <v>15</v>
      </c>
    </row>
    <row r="5" customFormat="false" ht="15" hidden="false" customHeight="false" outlineLevel="0" collapsed="false">
      <c r="A5" s="5" t="s">
        <v>53</v>
      </c>
      <c r="B5" s="6" t="s">
        <v>54</v>
      </c>
      <c r="C5" s="6" t="s">
        <v>19</v>
      </c>
      <c r="D5" s="6" t="s">
        <v>55</v>
      </c>
      <c r="E5" s="6" t="s">
        <v>56</v>
      </c>
      <c r="F5" s="6" t="s">
        <v>57</v>
      </c>
      <c r="G5" s="6" t="s">
        <v>46</v>
      </c>
      <c r="H5" s="7" t="s">
        <v>24</v>
      </c>
      <c r="I5" s="6" t="s">
        <v>47</v>
      </c>
      <c r="J5" s="7"/>
      <c r="K5" s="5"/>
    </row>
    <row r="6" customFormat="false" ht="15" hidden="false" customHeight="false" outlineLevel="0" collapsed="false">
      <c r="A6" s="5" t="s">
        <v>58</v>
      </c>
      <c r="B6" s="6" t="s">
        <v>59</v>
      </c>
      <c r="C6" s="6" t="s">
        <v>37</v>
      </c>
      <c r="D6" s="6" t="s">
        <v>60</v>
      </c>
      <c r="E6" s="6" t="s">
        <v>61</v>
      </c>
      <c r="F6" s="6" t="s">
        <v>39</v>
      </c>
      <c r="G6" s="6" t="s">
        <v>40</v>
      </c>
      <c r="H6" s="7" t="s">
        <v>24</v>
      </c>
      <c r="I6" s="6" t="s">
        <v>41</v>
      </c>
      <c r="J6" s="7"/>
      <c r="K6" s="5"/>
    </row>
    <row r="7" customFormat="false" ht="15" hidden="false" customHeight="false" outlineLevel="0" collapsed="false">
      <c r="A7" s="5" t="s">
        <v>62</v>
      </c>
      <c r="B7" s="6" t="s">
        <v>63</v>
      </c>
      <c r="C7" s="6" t="s">
        <v>19</v>
      </c>
      <c r="D7" s="6" t="s">
        <v>18</v>
      </c>
      <c r="E7" s="6" t="s">
        <v>64</v>
      </c>
      <c r="F7" s="6" t="s">
        <v>65</v>
      </c>
      <c r="G7" s="6" t="s">
        <v>66</v>
      </c>
      <c r="H7" s="7" t="s">
        <v>24</v>
      </c>
      <c r="I7" s="6" t="s">
        <v>30</v>
      </c>
      <c r="J7" s="7"/>
      <c r="K7" s="5"/>
    </row>
    <row r="8" customFormat="false" ht="15" hidden="false" customHeight="false" outlineLevel="0" collapsed="false">
      <c r="A8" s="5" t="s">
        <v>67</v>
      </c>
      <c r="B8" s="6" t="s">
        <v>68</v>
      </c>
      <c r="C8" s="6" t="s">
        <v>69</v>
      </c>
      <c r="D8" s="5" t="s">
        <v>70</v>
      </c>
      <c r="E8" s="6" t="s">
        <v>71</v>
      </c>
      <c r="F8" s="6" t="s">
        <v>21</v>
      </c>
      <c r="G8" s="6" t="s">
        <v>66</v>
      </c>
      <c r="H8" s="7" t="s">
        <v>70</v>
      </c>
      <c r="I8" s="6" t="s">
        <v>72</v>
      </c>
      <c r="J8" s="7" t="s">
        <v>70</v>
      </c>
      <c r="K8" s="5"/>
    </row>
    <row r="9" customFormat="false" ht="15" hidden="false" customHeight="false" outlineLevel="0" collapsed="false">
      <c r="A9" s="5"/>
      <c r="B9" s="6"/>
      <c r="C9" s="6"/>
      <c r="D9" s="5"/>
      <c r="E9" s="5"/>
      <c r="F9" s="5"/>
      <c r="G9" s="5"/>
      <c r="H9" s="7"/>
      <c r="I9" s="6"/>
      <c r="J9" s="7"/>
      <c r="K9" s="5"/>
    </row>
    <row r="10" customFormat="false" ht="15" hidden="false" customHeight="false" outlineLevel="0" collapsed="false">
      <c r="A10" s="5"/>
      <c r="B10" s="6"/>
      <c r="C10" s="6"/>
      <c r="D10" s="5"/>
      <c r="E10" s="5"/>
      <c r="F10" s="5"/>
      <c r="G10" s="5"/>
      <c r="H10" s="7"/>
      <c r="I10" s="6"/>
      <c r="J10" s="7"/>
      <c r="K10" s="5"/>
    </row>
    <row r="11" customFormat="false" ht="15" hidden="false" customHeight="false" outlineLevel="0" collapsed="false">
      <c r="A11" s="5"/>
      <c r="B11" s="6"/>
      <c r="C11" s="6"/>
      <c r="D11" s="5"/>
      <c r="E11" s="5"/>
      <c r="F11" s="5"/>
      <c r="G11" s="5"/>
      <c r="H11" s="7"/>
      <c r="I11" s="6"/>
      <c r="J11" s="7"/>
      <c r="K11" s="5"/>
    </row>
    <row r="12" customFormat="false" ht="15" hidden="false" customHeight="false" outlineLevel="0" collapsed="false">
      <c r="A12" s="5"/>
      <c r="B12" s="6"/>
      <c r="C12" s="6"/>
      <c r="D12" s="5"/>
      <c r="E12" s="5"/>
      <c r="F12" s="5"/>
      <c r="G12" s="5"/>
      <c r="H12" s="7"/>
      <c r="I12" s="6"/>
      <c r="J12" s="7"/>
      <c r="K12" s="5"/>
    </row>
    <row r="13" customFormat="false" ht="15" hidden="false" customHeight="false" outlineLevel="0" collapsed="false">
      <c r="A13" s="5"/>
      <c r="B13" s="6"/>
      <c r="C13" s="6"/>
      <c r="D13" s="5"/>
      <c r="E13" s="5"/>
      <c r="F13" s="5"/>
      <c r="G13" s="5"/>
      <c r="H13" s="7"/>
      <c r="I13" s="6"/>
      <c r="J13" s="7"/>
      <c r="K13" s="5"/>
    </row>
    <row r="14" customFormat="false" ht="15" hidden="false" customHeight="false" outlineLevel="0" collapsed="false">
      <c r="A14" s="5"/>
      <c r="B14" s="6"/>
      <c r="C14" s="6"/>
      <c r="D14" s="5"/>
      <c r="E14" s="5"/>
      <c r="F14" s="5"/>
      <c r="G14" s="5"/>
      <c r="H14" s="7"/>
      <c r="I14" s="6"/>
      <c r="J14" s="7"/>
      <c r="K14" s="5"/>
    </row>
    <row r="15" customFormat="false" ht="15" hidden="false" customHeight="false" outlineLevel="0" collapsed="false">
      <c r="A15" s="5"/>
      <c r="B15" s="6"/>
      <c r="C15" s="6"/>
      <c r="D15" s="5"/>
      <c r="E15" s="5"/>
      <c r="F15" s="5"/>
      <c r="G15" s="5"/>
      <c r="H15" s="7"/>
      <c r="I15" s="6"/>
      <c r="J15" s="7"/>
      <c r="K15" s="5"/>
    </row>
    <row r="16" customFormat="false" ht="15" hidden="false" customHeight="false" outlineLevel="0" collapsed="false">
      <c r="A16" s="5"/>
      <c r="B16" s="6"/>
      <c r="C16" s="6"/>
      <c r="D16" s="5"/>
      <c r="E16" s="5"/>
      <c r="F16" s="5"/>
      <c r="G16" s="5"/>
      <c r="H16" s="7"/>
      <c r="I16" s="6"/>
      <c r="J16" s="7"/>
      <c r="K16" s="5"/>
    </row>
    <row r="17" customFormat="false" ht="15" hidden="false" customHeight="false" outlineLevel="0" collapsed="false">
      <c r="A17" s="5"/>
      <c r="B17" s="6"/>
      <c r="C17" s="6"/>
      <c r="D17" s="5"/>
      <c r="E17" s="5"/>
      <c r="F17" s="5"/>
      <c r="G17" s="5"/>
      <c r="H17" s="7"/>
      <c r="I17" s="6"/>
      <c r="J17" s="7"/>
      <c r="K17" s="5"/>
    </row>
    <row r="18" customFormat="false" ht="15" hidden="false" customHeight="false" outlineLevel="0" collapsed="false">
      <c r="A18" s="5"/>
      <c r="B18" s="6"/>
      <c r="C18" s="6"/>
      <c r="D18" s="5"/>
      <c r="E18" s="5"/>
      <c r="F18" s="5"/>
      <c r="G18" s="5"/>
      <c r="H18" s="7"/>
      <c r="I18" s="6"/>
      <c r="J18" s="7"/>
      <c r="K18" s="5"/>
    </row>
    <row r="19" customFormat="false" ht="15" hidden="false" customHeight="false" outlineLevel="0" collapsed="false">
      <c r="A19" s="5"/>
      <c r="B19" s="6"/>
      <c r="C19" s="6"/>
      <c r="D19" s="5"/>
      <c r="E19" s="5"/>
      <c r="F19" s="5"/>
      <c r="G19" s="5"/>
      <c r="H19" s="7"/>
      <c r="I19" s="6"/>
      <c r="J19" s="7"/>
      <c r="K19" s="5"/>
    </row>
    <row r="20" customFormat="false" ht="15" hidden="false" customHeight="false" outlineLevel="0" collapsed="false">
      <c r="A20" s="5"/>
      <c r="B20" s="6"/>
      <c r="C20" s="6"/>
      <c r="D20" s="5"/>
      <c r="E20" s="5"/>
      <c r="F20" s="5"/>
      <c r="G20" s="5"/>
      <c r="H20" s="7"/>
      <c r="I20" s="6"/>
      <c r="J20" s="7"/>
      <c r="K20" s="5"/>
    </row>
    <row r="21" customFormat="false" ht="15" hidden="false" customHeight="false" outlineLevel="0" collapsed="false">
      <c r="A21" s="5"/>
      <c r="B21" s="6"/>
      <c r="C21" s="6"/>
      <c r="D21" s="5"/>
      <c r="E21" s="5"/>
      <c r="F21" s="5"/>
      <c r="G21" s="5"/>
      <c r="H21" s="7"/>
      <c r="I21" s="6"/>
      <c r="J21" s="7"/>
      <c r="K21" s="5"/>
    </row>
    <row r="22" customFormat="false" ht="15" hidden="false" customHeight="false" outlineLevel="0" collapsed="false">
      <c r="A22" s="5"/>
      <c r="B22" s="6"/>
      <c r="C22" s="6"/>
      <c r="D22" s="5"/>
      <c r="E22" s="5"/>
      <c r="F22" s="5"/>
      <c r="G22" s="5"/>
      <c r="H22" s="7"/>
      <c r="I22" s="6"/>
      <c r="J22" s="7"/>
      <c r="K22" s="5"/>
    </row>
    <row r="23" customFormat="false" ht="15" hidden="false" customHeight="false" outlineLevel="0" collapsed="false">
      <c r="A23" s="5"/>
      <c r="B23" s="6"/>
      <c r="C23" s="6"/>
      <c r="D23" s="5"/>
      <c r="E23" s="5"/>
      <c r="F23" s="5"/>
      <c r="G23" s="5"/>
      <c r="H23" s="7"/>
      <c r="I23" s="6"/>
      <c r="J23" s="7"/>
      <c r="K23" s="5"/>
    </row>
    <row r="24" customFormat="false" ht="15" hidden="false" customHeight="false" outlineLevel="0" collapsed="false">
      <c r="A24" s="5"/>
      <c r="B24" s="6"/>
      <c r="C24" s="6"/>
      <c r="D24" s="5"/>
      <c r="E24" s="5"/>
      <c r="F24" s="5"/>
      <c r="G24" s="5"/>
      <c r="H24" s="7"/>
      <c r="I24" s="6"/>
      <c r="J24" s="7"/>
      <c r="K24" s="5"/>
    </row>
    <row r="25" customFormat="false" ht="15" hidden="false" customHeight="false" outlineLevel="0" collapsed="false">
      <c r="A25" s="5"/>
      <c r="B25" s="6"/>
      <c r="C25" s="6"/>
      <c r="D25" s="5"/>
      <c r="E25" s="5"/>
      <c r="F25" s="5"/>
      <c r="G25" s="5"/>
      <c r="H25" s="7"/>
      <c r="I25" s="6"/>
      <c r="J25" s="7"/>
      <c r="K25" s="5"/>
    </row>
    <row r="26" customFormat="false" ht="15" hidden="false" customHeight="false" outlineLevel="0" collapsed="false">
      <c r="A26" s="5"/>
      <c r="B26" s="6"/>
      <c r="C26" s="6"/>
      <c r="D26" s="5"/>
      <c r="E26" s="5"/>
      <c r="F26" s="5"/>
      <c r="G26" s="5"/>
      <c r="H26" s="7"/>
      <c r="I26" s="6"/>
      <c r="J26" s="7"/>
      <c r="K26" s="5"/>
    </row>
    <row r="27" customFormat="false" ht="15" hidden="false" customHeight="false" outlineLevel="0" collapsed="false">
      <c r="A27" s="5"/>
      <c r="B27" s="6"/>
      <c r="C27" s="6"/>
      <c r="D27" s="5"/>
      <c r="E27" s="5"/>
      <c r="F27" s="5"/>
      <c r="G27" s="5"/>
      <c r="H27" s="7"/>
      <c r="I27" s="6"/>
      <c r="J27" s="7"/>
      <c r="K27" s="5"/>
    </row>
    <row r="28" customFormat="false" ht="15" hidden="false" customHeight="false" outlineLevel="0" collapsed="false">
      <c r="A28" s="5"/>
      <c r="B28" s="6"/>
      <c r="C28" s="6"/>
      <c r="D28" s="5"/>
      <c r="E28" s="5"/>
      <c r="F28" s="5"/>
      <c r="G28" s="5"/>
      <c r="H28" s="7"/>
      <c r="I28" s="6"/>
      <c r="J28" s="7"/>
      <c r="K28" s="5"/>
    </row>
    <row r="29" customFormat="false" ht="15" hidden="false" customHeight="false" outlineLevel="0" collapsed="false">
      <c r="A29" s="5"/>
      <c r="B29" s="6"/>
      <c r="C29" s="6"/>
      <c r="D29" s="5"/>
      <c r="E29" s="5"/>
      <c r="F29" s="5"/>
      <c r="G29" s="5"/>
      <c r="H29" s="7"/>
      <c r="I29" s="6"/>
      <c r="J29" s="7"/>
      <c r="K29" s="5"/>
    </row>
    <row r="30" customFormat="false" ht="15" hidden="false" customHeight="false" outlineLevel="0" collapsed="false">
      <c r="A30" s="5"/>
      <c r="B30" s="6"/>
      <c r="C30" s="6"/>
      <c r="D30" s="5"/>
      <c r="E30" s="5"/>
      <c r="F30" s="5"/>
      <c r="G30" s="5"/>
      <c r="H30" s="7"/>
      <c r="I30" s="6"/>
      <c r="J30" s="7"/>
      <c r="K30" s="5"/>
    </row>
    <row r="31" customFormat="false" ht="15" hidden="false" customHeight="false" outlineLevel="0" collapsed="false">
      <c r="A31" s="5"/>
      <c r="B31" s="6"/>
      <c r="C31" s="6"/>
      <c r="D31" s="5"/>
      <c r="E31" s="5"/>
      <c r="F31" s="5"/>
      <c r="G31" s="5"/>
      <c r="H31" s="7"/>
      <c r="I31" s="6"/>
      <c r="J31" s="7"/>
      <c r="K31" s="5"/>
    </row>
    <row r="32" customFormat="false" ht="15" hidden="false" customHeight="false" outlineLevel="0" collapsed="false">
      <c r="A32" s="5"/>
      <c r="B32" s="6"/>
      <c r="C32" s="6"/>
      <c r="D32" s="5"/>
      <c r="E32" s="5"/>
      <c r="F32" s="5"/>
      <c r="G32" s="5"/>
      <c r="H32" s="7"/>
      <c r="I32" s="6"/>
      <c r="J32" s="7"/>
      <c r="K32" s="5"/>
    </row>
    <row r="33" customFormat="false" ht="15" hidden="false" customHeight="false" outlineLevel="0" collapsed="false">
      <c r="A33" s="5"/>
      <c r="B33" s="6"/>
      <c r="C33" s="6"/>
      <c r="D33" s="5"/>
      <c r="E33" s="5"/>
      <c r="F33" s="5"/>
      <c r="G33" s="5"/>
      <c r="H33" s="7"/>
      <c r="I33" s="6"/>
      <c r="J33" s="7"/>
      <c r="K33" s="5"/>
    </row>
    <row r="34" customFormat="false" ht="15" hidden="false" customHeight="false" outlineLevel="0" collapsed="false">
      <c r="A34" s="5"/>
      <c r="B34" s="6"/>
      <c r="C34" s="6"/>
      <c r="D34" s="5"/>
      <c r="E34" s="5"/>
      <c r="F34" s="5"/>
      <c r="G34" s="5"/>
      <c r="H34" s="7"/>
      <c r="I34" s="6"/>
      <c r="J34" s="7"/>
      <c r="K34" s="5"/>
    </row>
    <row r="35" customFormat="false" ht="15" hidden="false" customHeight="false" outlineLevel="0" collapsed="false">
      <c r="A35" s="5"/>
      <c r="B35" s="6"/>
      <c r="C35" s="6"/>
      <c r="D35" s="5"/>
      <c r="E35" s="5"/>
      <c r="F35" s="5"/>
      <c r="G35" s="5"/>
      <c r="H35" s="7"/>
      <c r="I35" s="6"/>
      <c r="J35" s="7"/>
      <c r="K35" s="5"/>
    </row>
    <row r="36" customFormat="false" ht="15" hidden="false" customHeight="false" outlineLevel="0" collapsed="false">
      <c r="A36" s="5"/>
      <c r="B36" s="6"/>
      <c r="C36" s="6"/>
      <c r="D36" s="5"/>
      <c r="E36" s="5"/>
      <c r="F36" s="5"/>
      <c r="G36" s="5"/>
      <c r="H36" s="7"/>
      <c r="I36" s="6"/>
      <c r="J36" s="7"/>
      <c r="K36" s="5"/>
    </row>
    <row r="37" customFormat="false" ht="15" hidden="false" customHeight="false" outlineLevel="0" collapsed="false">
      <c r="A37" s="5"/>
      <c r="B37" s="6"/>
      <c r="C37" s="6"/>
      <c r="D37" s="5"/>
      <c r="E37" s="5"/>
      <c r="F37" s="5"/>
      <c r="G37" s="5"/>
      <c r="H37" s="7"/>
      <c r="I37" s="6"/>
      <c r="J37" s="7"/>
      <c r="K37" s="5"/>
    </row>
    <row r="38" customFormat="false" ht="15" hidden="false" customHeight="false" outlineLevel="0" collapsed="false">
      <c r="A38" s="5"/>
      <c r="B38" s="6"/>
      <c r="C38" s="6"/>
      <c r="D38" s="5"/>
      <c r="E38" s="5"/>
      <c r="F38" s="5"/>
      <c r="G38" s="5"/>
      <c r="H38" s="7"/>
      <c r="I38" s="6"/>
      <c r="J38" s="7"/>
      <c r="K38" s="5"/>
    </row>
    <row r="39" customFormat="false" ht="15" hidden="false" customHeight="false" outlineLevel="0" collapsed="false">
      <c r="A39" s="5"/>
      <c r="B39" s="6"/>
      <c r="C39" s="6"/>
      <c r="D39" s="5"/>
      <c r="E39" s="5"/>
      <c r="F39" s="5"/>
      <c r="G39" s="5"/>
      <c r="H39" s="7"/>
      <c r="I39" s="6"/>
      <c r="J39" s="7"/>
      <c r="K39" s="5"/>
    </row>
    <row r="40" customFormat="false" ht="15" hidden="false" customHeight="false" outlineLevel="0" collapsed="false">
      <c r="A40" s="5"/>
      <c r="B40" s="6"/>
      <c r="C40" s="6"/>
      <c r="D40" s="5"/>
      <c r="E40" s="5"/>
      <c r="F40" s="5"/>
      <c r="G40" s="5"/>
      <c r="H40" s="7"/>
      <c r="I40" s="6"/>
      <c r="J40" s="7"/>
      <c r="K40" s="5"/>
    </row>
    <row r="41" customFormat="false" ht="15" hidden="false" customHeight="false" outlineLevel="0" collapsed="false">
      <c r="A41" s="5"/>
      <c r="B41" s="6"/>
      <c r="C41" s="6"/>
      <c r="D41" s="5"/>
      <c r="E41" s="5"/>
      <c r="F41" s="5"/>
      <c r="G41" s="5"/>
      <c r="H41" s="7"/>
      <c r="I41" s="6"/>
      <c r="J41" s="7"/>
      <c r="K41" s="5"/>
    </row>
    <row r="42" customFormat="false" ht="15" hidden="false" customHeight="false" outlineLevel="0" collapsed="false">
      <c r="A42" s="5"/>
      <c r="B42" s="6"/>
      <c r="C42" s="6"/>
      <c r="D42" s="5"/>
      <c r="E42" s="5"/>
      <c r="F42" s="5"/>
      <c r="G42" s="5"/>
      <c r="H42" s="7"/>
      <c r="I42" s="6"/>
      <c r="J42" s="7"/>
      <c r="K42" s="5"/>
    </row>
    <row r="43" customFormat="false" ht="15" hidden="false" customHeight="false" outlineLevel="0" collapsed="false">
      <c r="A43" s="5"/>
      <c r="B43" s="6"/>
      <c r="C43" s="6"/>
      <c r="D43" s="5"/>
      <c r="E43" s="5"/>
      <c r="F43" s="5"/>
      <c r="G43" s="5"/>
      <c r="H43" s="7"/>
      <c r="I43" s="6"/>
      <c r="J43" s="7"/>
      <c r="K43" s="5"/>
    </row>
    <row r="44" customFormat="false" ht="15" hidden="false" customHeight="false" outlineLevel="0" collapsed="false">
      <c r="A44" s="5"/>
      <c r="B44" s="6"/>
      <c r="C44" s="6"/>
      <c r="D44" s="5"/>
      <c r="E44" s="5"/>
      <c r="F44" s="5"/>
      <c r="G44" s="5"/>
      <c r="H44" s="7"/>
      <c r="I44" s="6"/>
      <c r="J44" s="7"/>
      <c r="K44" s="5"/>
    </row>
    <row r="45" customFormat="false" ht="15" hidden="false" customHeight="false" outlineLevel="0" collapsed="false">
      <c r="A45" s="5"/>
      <c r="B45" s="6"/>
      <c r="C45" s="6"/>
      <c r="D45" s="5"/>
      <c r="E45" s="5"/>
      <c r="F45" s="5"/>
      <c r="G45" s="5"/>
      <c r="H45" s="7"/>
      <c r="I45" s="6"/>
      <c r="J45" s="7"/>
      <c r="K45" s="5"/>
    </row>
    <row r="46" customFormat="false" ht="15" hidden="false" customHeight="false" outlineLevel="0" collapsed="false">
      <c r="A46" s="5"/>
      <c r="B46" s="6"/>
      <c r="C46" s="6"/>
      <c r="D46" s="5"/>
      <c r="E46" s="5"/>
      <c r="F46" s="5"/>
      <c r="G46" s="5"/>
      <c r="H46" s="7"/>
      <c r="I46" s="6"/>
      <c r="J46" s="7"/>
      <c r="K46" s="5"/>
    </row>
    <row r="47" customFormat="false" ht="15" hidden="false" customHeight="false" outlineLevel="0" collapsed="false">
      <c r="A47" s="5"/>
      <c r="B47" s="6"/>
      <c r="C47" s="6"/>
      <c r="D47" s="5"/>
      <c r="E47" s="5"/>
      <c r="F47" s="5"/>
      <c r="G47" s="5"/>
      <c r="H47" s="7"/>
      <c r="I47" s="6"/>
      <c r="J47" s="7"/>
      <c r="K47" s="5"/>
    </row>
    <row r="48" customFormat="false" ht="15" hidden="false" customHeight="false" outlineLevel="0" collapsed="false">
      <c r="A48" s="5"/>
      <c r="B48" s="6"/>
      <c r="C48" s="6"/>
      <c r="D48" s="5"/>
      <c r="E48" s="5"/>
      <c r="F48" s="5"/>
      <c r="G48" s="5"/>
      <c r="H48" s="7"/>
      <c r="I48" s="6"/>
      <c r="J48" s="7"/>
      <c r="K48" s="5"/>
    </row>
    <row r="49" customFormat="false" ht="15" hidden="false" customHeight="false" outlineLevel="0" collapsed="false">
      <c r="A49" s="5"/>
      <c r="B49" s="6"/>
      <c r="C49" s="6"/>
      <c r="D49" s="5"/>
      <c r="E49" s="5"/>
      <c r="F49" s="5"/>
      <c r="G49" s="5"/>
      <c r="H49" s="7"/>
      <c r="I49" s="6"/>
      <c r="J49" s="7"/>
      <c r="K49" s="5"/>
    </row>
    <row r="50" customFormat="false" ht="15" hidden="false" customHeight="false" outlineLevel="0" collapsed="false">
      <c r="A50" s="5"/>
      <c r="B50" s="6"/>
      <c r="C50" s="6"/>
      <c r="D50" s="5"/>
      <c r="E50" s="5"/>
      <c r="F50" s="5"/>
      <c r="G50" s="5"/>
      <c r="H50" s="7"/>
      <c r="I50" s="6"/>
      <c r="J50" s="7"/>
      <c r="K50" s="5"/>
    </row>
  </sheetData>
  <conditionalFormatting sqref="A5:K50">
    <cfRule type="expression" priority="2" aboveAverage="0" equalAverage="0" bottom="0" percent="0" rank="0" text="" dxfId="1">
      <formula>$I5="対応完了"</formula>
    </cfRule>
  </conditionalFormatting>
  <dataValidations count="3">
    <dataValidation allowBlank="true" errorStyle="stop" operator="between" showDropDown="false" showErrorMessage="false" showInputMessage="false" sqref="C5:C50" type="list">
      <formula1>"要,不要,判断保留"</formula1>
      <formula2>0</formula2>
    </dataValidation>
    <dataValidation allowBlank="true" errorStyle="stop" operator="between" showDropDown="false" showErrorMessage="false" showInputMessage="false" sqref="B5:B50" type="list">
      <formula1>"就業規則,賃金規程,育児介護規程,テレワーク規程,時差出勤規程,出張規程,退職金規程,慶弔規程,その他"</formula1>
      <formula2>0</formula2>
    </dataValidation>
    <dataValidation allowBlank="true" errorStyle="stop" operator="between" showDropDown="false" showErrorMessage="false" showInputMessage="false" sqref="I5:I50" type="list">
      <formula1>"未確認,一次確認中,影響範囲整理中,人事確認中,労務確認中,法務確認中,情シス確認中,規程改定中,社内周知準備中,外部専門家確認中,対応不要,対応完了"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11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24"/>
  </cols>
  <sheetData>
    <row r="1" customFormat="false" ht="25.5" hidden="false" customHeight="true" outlineLevel="0" collapsed="false">
      <c r="A1" s="1" t="s">
        <v>73</v>
      </c>
    </row>
    <row r="2" customFormat="false" ht="18" hidden="false" customHeight="true" outlineLevel="0" collapsed="false">
      <c r="A2" s="2" t="s">
        <v>74</v>
      </c>
    </row>
    <row r="4" customFormat="false" ht="27.75" hidden="false" customHeight="true" outlineLevel="0" collapsed="false">
      <c r="A4" s="3" t="s">
        <v>2</v>
      </c>
      <c r="B4" s="4" t="s">
        <v>75</v>
      </c>
      <c r="C4" s="4" t="s">
        <v>76</v>
      </c>
      <c r="D4" s="4" t="s">
        <v>77</v>
      </c>
      <c r="E4" s="4" t="s">
        <v>78</v>
      </c>
      <c r="F4" s="4" t="s">
        <v>79</v>
      </c>
      <c r="G4" s="4" t="s">
        <v>8</v>
      </c>
      <c r="H4" s="4" t="s">
        <v>10</v>
      </c>
      <c r="I4" s="4" t="s">
        <v>13</v>
      </c>
      <c r="J4" s="4" t="s">
        <v>14</v>
      </c>
      <c r="K4" s="4" t="s">
        <v>15</v>
      </c>
    </row>
    <row r="5" customFormat="false" ht="29.85" hidden="false" customHeight="false" outlineLevel="0" collapsed="false">
      <c r="A5" s="5" t="s">
        <v>80</v>
      </c>
      <c r="B5" s="6" t="s">
        <v>81</v>
      </c>
      <c r="C5" s="6" t="s">
        <v>19</v>
      </c>
      <c r="D5" s="6" t="s">
        <v>82</v>
      </c>
      <c r="E5" s="6" t="s">
        <v>83</v>
      </c>
      <c r="F5" s="6" t="s">
        <v>84</v>
      </c>
      <c r="G5" s="6" t="s">
        <v>40</v>
      </c>
      <c r="H5" s="7" t="s">
        <v>85</v>
      </c>
      <c r="I5" s="6" t="s">
        <v>86</v>
      </c>
      <c r="J5" s="7"/>
      <c r="K5" s="5"/>
    </row>
    <row r="6" customFormat="false" ht="15" hidden="false" customHeight="false" outlineLevel="0" collapsed="false">
      <c r="A6" s="5" t="s">
        <v>87</v>
      </c>
      <c r="B6" s="6" t="s">
        <v>88</v>
      </c>
      <c r="C6" s="6" t="s">
        <v>19</v>
      </c>
      <c r="D6" s="6" t="s">
        <v>89</v>
      </c>
      <c r="E6" s="6" t="s">
        <v>90</v>
      </c>
      <c r="F6" s="6" t="s">
        <v>84</v>
      </c>
      <c r="G6" s="6" t="s">
        <v>40</v>
      </c>
      <c r="H6" s="7" t="s">
        <v>85</v>
      </c>
      <c r="I6" s="6" t="s">
        <v>47</v>
      </c>
      <c r="J6" s="7"/>
      <c r="K6" s="5"/>
    </row>
    <row r="7" customFormat="false" ht="15" hidden="false" customHeight="false" outlineLevel="0" collapsed="false">
      <c r="A7" s="5" t="s">
        <v>91</v>
      </c>
      <c r="B7" s="6" t="s">
        <v>92</v>
      </c>
      <c r="C7" s="6" t="s">
        <v>37</v>
      </c>
      <c r="D7" s="6" t="s">
        <v>93</v>
      </c>
      <c r="E7" s="6" t="s">
        <v>94</v>
      </c>
      <c r="F7" s="6" t="s">
        <v>95</v>
      </c>
      <c r="G7" s="6" t="s">
        <v>40</v>
      </c>
      <c r="H7" s="7" t="s">
        <v>70</v>
      </c>
      <c r="I7" s="6" t="s">
        <v>41</v>
      </c>
      <c r="J7" s="7"/>
      <c r="K7" s="5"/>
    </row>
    <row r="8" customFormat="false" ht="15" hidden="false" customHeight="false" outlineLevel="0" collapsed="false">
      <c r="A8" s="5" t="s">
        <v>96</v>
      </c>
      <c r="B8" s="6" t="s">
        <v>97</v>
      </c>
      <c r="C8" s="6" t="s">
        <v>19</v>
      </c>
      <c r="D8" s="6" t="s">
        <v>98</v>
      </c>
      <c r="E8" s="6" t="s">
        <v>99</v>
      </c>
      <c r="F8" s="6" t="s">
        <v>95</v>
      </c>
      <c r="G8" s="6" t="s">
        <v>39</v>
      </c>
      <c r="H8" s="7" t="s">
        <v>100</v>
      </c>
      <c r="I8" s="6" t="s">
        <v>101</v>
      </c>
      <c r="J8" s="7"/>
      <c r="K8" s="5"/>
    </row>
    <row r="9" customFormat="false" ht="15" hidden="false" customHeight="false" outlineLevel="0" collapsed="false">
      <c r="A9" s="5" t="s">
        <v>102</v>
      </c>
      <c r="B9" s="6" t="s">
        <v>103</v>
      </c>
      <c r="C9" s="6" t="s">
        <v>19</v>
      </c>
      <c r="D9" s="6" t="s">
        <v>104</v>
      </c>
      <c r="E9" s="6" t="s">
        <v>105</v>
      </c>
      <c r="F9" s="6" t="s">
        <v>95</v>
      </c>
      <c r="G9" s="6" t="s">
        <v>21</v>
      </c>
      <c r="H9" s="7" t="s">
        <v>100</v>
      </c>
      <c r="I9" s="6" t="s">
        <v>101</v>
      </c>
      <c r="J9" s="7"/>
      <c r="K9" s="5"/>
    </row>
    <row r="10" customFormat="false" ht="15" hidden="false" customHeight="false" outlineLevel="0" collapsed="false">
      <c r="A10" s="5"/>
      <c r="B10" s="5"/>
      <c r="C10" s="6"/>
      <c r="D10" s="5"/>
      <c r="E10" s="5"/>
      <c r="F10" s="6"/>
      <c r="G10" s="5"/>
      <c r="H10" s="7"/>
      <c r="I10" s="6"/>
      <c r="J10" s="7"/>
      <c r="K10" s="5"/>
    </row>
    <row r="11" customFormat="false" ht="15" hidden="false" customHeight="false" outlineLevel="0" collapsed="false">
      <c r="A11" s="5"/>
      <c r="B11" s="5"/>
      <c r="C11" s="6"/>
      <c r="D11" s="5"/>
      <c r="E11" s="5"/>
      <c r="F11" s="6"/>
      <c r="G11" s="5"/>
      <c r="H11" s="7"/>
      <c r="I11" s="6"/>
      <c r="J11" s="7"/>
      <c r="K11" s="5"/>
    </row>
    <row r="12" customFormat="false" ht="15" hidden="false" customHeight="false" outlineLevel="0" collapsed="false">
      <c r="A12" s="5"/>
      <c r="B12" s="5"/>
      <c r="C12" s="6"/>
      <c r="D12" s="5"/>
      <c r="E12" s="5"/>
      <c r="F12" s="6"/>
      <c r="G12" s="5"/>
      <c r="H12" s="7"/>
      <c r="I12" s="6"/>
      <c r="J12" s="7"/>
      <c r="K12" s="5"/>
    </row>
    <row r="13" customFormat="false" ht="15" hidden="false" customHeight="false" outlineLevel="0" collapsed="false">
      <c r="A13" s="5"/>
      <c r="B13" s="5"/>
      <c r="C13" s="6"/>
      <c r="D13" s="5"/>
      <c r="E13" s="5"/>
      <c r="F13" s="6"/>
      <c r="G13" s="5"/>
      <c r="H13" s="7"/>
      <c r="I13" s="6"/>
      <c r="J13" s="7"/>
      <c r="K13" s="5"/>
    </row>
    <row r="14" customFormat="false" ht="15" hidden="false" customHeight="false" outlineLevel="0" collapsed="false">
      <c r="A14" s="5"/>
      <c r="B14" s="5"/>
      <c r="C14" s="6"/>
      <c r="D14" s="5"/>
      <c r="E14" s="5"/>
      <c r="F14" s="6"/>
      <c r="G14" s="5"/>
      <c r="H14" s="7"/>
      <c r="I14" s="6"/>
      <c r="J14" s="7"/>
      <c r="K14" s="5"/>
    </row>
    <row r="15" customFormat="false" ht="15" hidden="false" customHeight="false" outlineLevel="0" collapsed="false">
      <c r="A15" s="5"/>
      <c r="B15" s="5"/>
      <c r="C15" s="6"/>
      <c r="D15" s="5"/>
      <c r="E15" s="5"/>
      <c r="F15" s="6"/>
      <c r="G15" s="5"/>
      <c r="H15" s="7"/>
      <c r="I15" s="6"/>
      <c r="J15" s="7"/>
      <c r="K15" s="5"/>
    </row>
    <row r="16" customFormat="false" ht="15" hidden="false" customHeight="false" outlineLevel="0" collapsed="false">
      <c r="A16" s="5"/>
      <c r="B16" s="5"/>
      <c r="C16" s="6"/>
      <c r="D16" s="5"/>
      <c r="E16" s="5"/>
      <c r="F16" s="6"/>
      <c r="G16" s="5"/>
      <c r="H16" s="7"/>
      <c r="I16" s="6"/>
      <c r="J16" s="7"/>
      <c r="K16" s="5"/>
    </row>
    <row r="17" customFormat="false" ht="15" hidden="false" customHeight="false" outlineLevel="0" collapsed="false">
      <c r="A17" s="5"/>
      <c r="B17" s="5"/>
      <c r="C17" s="6"/>
      <c r="D17" s="5"/>
      <c r="E17" s="5"/>
      <c r="F17" s="6"/>
      <c r="G17" s="5"/>
      <c r="H17" s="7"/>
      <c r="I17" s="6"/>
      <c r="J17" s="7"/>
      <c r="K17" s="5"/>
    </row>
    <row r="18" customFormat="false" ht="15" hidden="false" customHeight="false" outlineLevel="0" collapsed="false">
      <c r="A18" s="5"/>
      <c r="B18" s="5"/>
      <c r="C18" s="6"/>
      <c r="D18" s="5"/>
      <c r="E18" s="5"/>
      <c r="F18" s="6"/>
      <c r="G18" s="5"/>
      <c r="H18" s="7"/>
      <c r="I18" s="6"/>
      <c r="J18" s="7"/>
      <c r="K18" s="5"/>
    </row>
    <row r="19" customFormat="false" ht="15" hidden="false" customHeight="false" outlineLevel="0" collapsed="false">
      <c r="A19" s="5"/>
      <c r="B19" s="5"/>
      <c r="C19" s="6"/>
      <c r="D19" s="5"/>
      <c r="E19" s="5"/>
      <c r="F19" s="6"/>
      <c r="G19" s="5"/>
      <c r="H19" s="7"/>
      <c r="I19" s="6"/>
      <c r="J19" s="7"/>
      <c r="K19" s="5"/>
    </row>
    <row r="20" customFormat="false" ht="15" hidden="false" customHeight="false" outlineLevel="0" collapsed="false">
      <c r="A20" s="5"/>
      <c r="B20" s="5"/>
      <c r="C20" s="6"/>
      <c r="D20" s="5"/>
      <c r="E20" s="5"/>
      <c r="F20" s="6"/>
      <c r="G20" s="5"/>
      <c r="H20" s="7"/>
      <c r="I20" s="6"/>
      <c r="J20" s="7"/>
      <c r="K20" s="5"/>
    </row>
    <row r="21" customFormat="false" ht="15" hidden="false" customHeight="false" outlineLevel="0" collapsed="false">
      <c r="A21" s="5"/>
      <c r="B21" s="5"/>
      <c r="C21" s="6"/>
      <c r="D21" s="5"/>
      <c r="E21" s="5"/>
      <c r="F21" s="6"/>
      <c r="G21" s="5"/>
      <c r="H21" s="7"/>
      <c r="I21" s="6"/>
      <c r="J21" s="7"/>
      <c r="K21" s="5"/>
    </row>
    <row r="22" customFormat="false" ht="15" hidden="false" customHeight="false" outlineLevel="0" collapsed="false">
      <c r="A22" s="5"/>
      <c r="B22" s="5"/>
      <c r="C22" s="6"/>
      <c r="D22" s="5"/>
      <c r="E22" s="5"/>
      <c r="F22" s="6"/>
      <c r="G22" s="5"/>
      <c r="H22" s="7"/>
      <c r="I22" s="6"/>
      <c r="J22" s="7"/>
      <c r="K22" s="5"/>
    </row>
    <row r="23" customFormat="false" ht="15" hidden="false" customHeight="false" outlineLevel="0" collapsed="false">
      <c r="A23" s="5"/>
      <c r="B23" s="5"/>
      <c r="C23" s="6"/>
      <c r="D23" s="5"/>
      <c r="E23" s="5"/>
      <c r="F23" s="6"/>
      <c r="G23" s="5"/>
      <c r="H23" s="7"/>
      <c r="I23" s="6"/>
      <c r="J23" s="7"/>
      <c r="K23" s="5"/>
    </row>
    <row r="24" customFormat="false" ht="15" hidden="false" customHeight="false" outlineLevel="0" collapsed="false">
      <c r="A24" s="5"/>
      <c r="B24" s="5"/>
      <c r="C24" s="6"/>
      <c r="D24" s="5"/>
      <c r="E24" s="5"/>
      <c r="F24" s="6"/>
      <c r="G24" s="5"/>
      <c r="H24" s="7"/>
      <c r="I24" s="6"/>
      <c r="J24" s="7"/>
      <c r="K24" s="5"/>
    </row>
    <row r="25" customFormat="false" ht="15" hidden="false" customHeight="false" outlineLevel="0" collapsed="false">
      <c r="A25" s="5"/>
      <c r="B25" s="5"/>
      <c r="C25" s="6"/>
      <c r="D25" s="5"/>
      <c r="E25" s="5"/>
      <c r="F25" s="6"/>
      <c r="G25" s="5"/>
      <c r="H25" s="7"/>
      <c r="I25" s="6"/>
      <c r="J25" s="7"/>
      <c r="K25" s="5"/>
    </row>
    <row r="26" customFormat="false" ht="15" hidden="false" customHeight="false" outlineLevel="0" collapsed="false">
      <c r="A26" s="5"/>
      <c r="B26" s="5"/>
      <c r="C26" s="6"/>
      <c r="D26" s="5"/>
      <c r="E26" s="5"/>
      <c r="F26" s="6"/>
      <c r="G26" s="5"/>
      <c r="H26" s="7"/>
      <c r="I26" s="6"/>
      <c r="J26" s="7"/>
      <c r="K26" s="5"/>
    </row>
    <row r="27" customFormat="false" ht="15" hidden="false" customHeight="false" outlineLevel="0" collapsed="false">
      <c r="A27" s="5"/>
      <c r="B27" s="5"/>
      <c r="C27" s="6"/>
      <c r="D27" s="5"/>
      <c r="E27" s="5"/>
      <c r="F27" s="6"/>
      <c r="G27" s="5"/>
      <c r="H27" s="7"/>
      <c r="I27" s="6"/>
      <c r="J27" s="7"/>
      <c r="K27" s="5"/>
    </row>
    <row r="28" customFormat="false" ht="15" hidden="false" customHeight="false" outlineLevel="0" collapsed="false">
      <c r="A28" s="5"/>
      <c r="B28" s="5"/>
      <c r="C28" s="6"/>
      <c r="D28" s="5"/>
      <c r="E28" s="5"/>
      <c r="F28" s="6"/>
      <c r="G28" s="5"/>
      <c r="H28" s="7"/>
      <c r="I28" s="6"/>
      <c r="J28" s="7"/>
      <c r="K28" s="5"/>
    </row>
    <row r="29" customFormat="false" ht="15" hidden="false" customHeight="false" outlineLevel="0" collapsed="false">
      <c r="A29" s="5"/>
      <c r="B29" s="5"/>
      <c r="C29" s="6"/>
      <c r="D29" s="5"/>
      <c r="E29" s="5"/>
      <c r="F29" s="6"/>
      <c r="G29" s="5"/>
      <c r="H29" s="7"/>
      <c r="I29" s="6"/>
      <c r="J29" s="7"/>
      <c r="K29" s="5"/>
    </row>
    <row r="30" customFormat="false" ht="15" hidden="false" customHeight="false" outlineLevel="0" collapsed="false">
      <c r="A30" s="5"/>
      <c r="B30" s="5"/>
      <c r="C30" s="6"/>
      <c r="D30" s="5"/>
      <c r="E30" s="5"/>
      <c r="F30" s="6"/>
      <c r="G30" s="5"/>
      <c r="H30" s="7"/>
      <c r="I30" s="6"/>
      <c r="J30" s="7"/>
      <c r="K30" s="5"/>
    </row>
    <row r="31" customFormat="false" ht="15" hidden="false" customHeight="false" outlineLevel="0" collapsed="false">
      <c r="A31" s="5"/>
      <c r="B31" s="5"/>
      <c r="C31" s="6"/>
      <c r="D31" s="5"/>
      <c r="E31" s="5"/>
      <c r="F31" s="6"/>
      <c r="G31" s="5"/>
      <c r="H31" s="7"/>
      <c r="I31" s="6"/>
      <c r="J31" s="7"/>
      <c r="K31" s="5"/>
    </row>
    <row r="32" customFormat="false" ht="15" hidden="false" customHeight="false" outlineLevel="0" collapsed="false">
      <c r="A32" s="5"/>
      <c r="B32" s="5"/>
      <c r="C32" s="6"/>
      <c r="D32" s="5"/>
      <c r="E32" s="5"/>
      <c r="F32" s="6"/>
      <c r="G32" s="5"/>
      <c r="H32" s="7"/>
      <c r="I32" s="6"/>
      <c r="J32" s="7"/>
      <c r="K32" s="5"/>
    </row>
    <row r="33" customFormat="false" ht="15" hidden="false" customHeight="false" outlineLevel="0" collapsed="false">
      <c r="A33" s="5"/>
      <c r="B33" s="5"/>
      <c r="C33" s="6"/>
      <c r="D33" s="5"/>
      <c r="E33" s="5"/>
      <c r="F33" s="6"/>
      <c r="G33" s="5"/>
      <c r="H33" s="7"/>
      <c r="I33" s="6"/>
      <c r="J33" s="7"/>
      <c r="K33" s="5"/>
    </row>
    <row r="34" customFormat="false" ht="15" hidden="false" customHeight="false" outlineLevel="0" collapsed="false">
      <c r="A34" s="5"/>
      <c r="B34" s="5"/>
      <c r="C34" s="6"/>
      <c r="D34" s="5"/>
      <c r="E34" s="5"/>
      <c r="F34" s="6"/>
      <c r="G34" s="5"/>
      <c r="H34" s="7"/>
      <c r="I34" s="6"/>
      <c r="J34" s="7"/>
      <c r="K34" s="5"/>
    </row>
    <row r="35" customFormat="false" ht="15" hidden="false" customHeight="false" outlineLevel="0" collapsed="false">
      <c r="A35" s="5"/>
      <c r="B35" s="5"/>
      <c r="C35" s="6"/>
      <c r="D35" s="5"/>
      <c r="E35" s="5"/>
      <c r="F35" s="6"/>
      <c r="G35" s="5"/>
      <c r="H35" s="7"/>
      <c r="I35" s="6"/>
      <c r="J35" s="7"/>
      <c r="K35" s="5"/>
    </row>
    <row r="36" customFormat="false" ht="15" hidden="false" customHeight="false" outlineLevel="0" collapsed="false">
      <c r="A36" s="5"/>
      <c r="B36" s="5"/>
      <c r="C36" s="6"/>
      <c r="D36" s="5"/>
      <c r="E36" s="5"/>
      <c r="F36" s="6"/>
      <c r="G36" s="5"/>
      <c r="H36" s="7"/>
      <c r="I36" s="6"/>
      <c r="J36" s="7"/>
      <c r="K36" s="5"/>
    </row>
    <row r="37" customFormat="false" ht="15" hidden="false" customHeight="false" outlineLevel="0" collapsed="false">
      <c r="A37" s="5"/>
      <c r="B37" s="5"/>
      <c r="C37" s="6"/>
      <c r="D37" s="5"/>
      <c r="E37" s="5"/>
      <c r="F37" s="6"/>
      <c r="G37" s="5"/>
      <c r="H37" s="7"/>
      <c r="I37" s="6"/>
      <c r="J37" s="7"/>
      <c r="K37" s="5"/>
    </row>
    <row r="38" customFormat="false" ht="15" hidden="false" customHeight="false" outlineLevel="0" collapsed="false">
      <c r="A38" s="5"/>
      <c r="B38" s="5"/>
      <c r="C38" s="6"/>
      <c r="D38" s="5"/>
      <c r="E38" s="5"/>
      <c r="F38" s="6"/>
      <c r="G38" s="5"/>
      <c r="H38" s="7"/>
      <c r="I38" s="6"/>
      <c r="J38" s="7"/>
      <c r="K38" s="5"/>
    </row>
    <row r="39" customFormat="false" ht="15" hidden="false" customHeight="false" outlineLevel="0" collapsed="false">
      <c r="A39" s="5"/>
      <c r="B39" s="5"/>
      <c r="C39" s="6"/>
      <c r="D39" s="5"/>
      <c r="E39" s="5"/>
      <c r="F39" s="6"/>
      <c r="G39" s="5"/>
      <c r="H39" s="7"/>
      <c r="I39" s="6"/>
      <c r="J39" s="7"/>
      <c r="K39" s="5"/>
    </row>
    <row r="40" customFormat="false" ht="15" hidden="false" customHeight="false" outlineLevel="0" collapsed="false">
      <c r="A40" s="5"/>
      <c r="B40" s="5"/>
      <c r="C40" s="6"/>
      <c r="D40" s="5"/>
      <c r="E40" s="5"/>
      <c r="F40" s="6"/>
      <c r="G40" s="5"/>
      <c r="H40" s="7"/>
      <c r="I40" s="6"/>
      <c r="J40" s="7"/>
      <c r="K40" s="5"/>
    </row>
    <row r="41" customFormat="false" ht="15" hidden="false" customHeight="false" outlineLevel="0" collapsed="false">
      <c r="A41" s="5"/>
      <c r="B41" s="5"/>
      <c r="C41" s="6"/>
      <c r="D41" s="5"/>
      <c r="E41" s="5"/>
      <c r="F41" s="6"/>
      <c r="G41" s="5"/>
      <c r="H41" s="7"/>
      <c r="I41" s="6"/>
      <c r="J41" s="7"/>
      <c r="K41" s="5"/>
    </row>
    <row r="42" customFormat="false" ht="15" hidden="false" customHeight="false" outlineLevel="0" collapsed="false">
      <c r="A42" s="5"/>
      <c r="B42" s="5"/>
      <c r="C42" s="6"/>
      <c r="D42" s="5"/>
      <c r="E42" s="5"/>
      <c r="F42" s="6"/>
      <c r="G42" s="5"/>
      <c r="H42" s="7"/>
      <c r="I42" s="6"/>
      <c r="J42" s="7"/>
      <c r="K42" s="5"/>
    </row>
    <row r="43" customFormat="false" ht="15" hidden="false" customHeight="false" outlineLevel="0" collapsed="false">
      <c r="A43" s="5"/>
      <c r="B43" s="5"/>
      <c r="C43" s="6"/>
      <c r="D43" s="5"/>
      <c r="E43" s="5"/>
      <c r="F43" s="6"/>
      <c r="G43" s="5"/>
      <c r="H43" s="7"/>
      <c r="I43" s="6"/>
      <c r="J43" s="7"/>
      <c r="K43" s="5"/>
    </row>
    <row r="44" customFormat="false" ht="15" hidden="false" customHeight="false" outlineLevel="0" collapsed="false">
      <c r="A44" s="5"/>
      <c r="B44" s="5"/>
      <c r="C44" s="6"/>
      <c r="D44" s="5"/>
      <c r="E44" s="5"/>
      <c r="F44" s="6"/>
      <c r="G44" s="5"/>
      <c r="H44" s="7"/>
      <c r="I44" s="6"/>
      <c r="J44" s="7"/>
      <c r="K44" s="5"/>
    </row>
    <row r="45" customFormat="false" ht="15" hidden="false" customHeight="false" outlineLevel="0" collapsed="false">
      <c r="A45" s="5"/>
      <c r="B45" s="5"/>
      <c r="C45" s="6"/>
      <c r="D45" s="5"/>
      <c r="E45" s="5"/>
      <c r="F45" s="6"/>
      <c r="G45" s="5"/>
      <c r="H45" s="7"/>
      <c r="I45" s="6"/>
      <c r="J45" s="7"/>
      <c r="K45" s="5"/>
    </row>
    <row r="46" customFormat="false" ht="15" hidden="false" customHeight="false" outlineLevel="0" collapsed="false">
      <c r="A46" s="5"/>
      <c r="B46" s="5"/>
      <c r="C46" s="6"/>
      <c r="D46" s="5"/>
      <c r="E46" s="5"/>
      <c r="F46" s="6"/>
      <c r="G46" s="5"/>
      <c r="H46" s="7"/>
      <c r="I46" s="6"/>
      <c r="J46" s="7"/>
      <c r="K46" s="5"/>
    </row>
    <row r="47" customFormat="false" ht="15" hidden="false" customHeight="false" outlineLevel="0" collapsed="false">
      <c r="A47" s="5"/>
      <c r="B47" s="5"/>
      <c r="C47" s="6"/>
      <c r="D47" s="5"/>
      <c r="E47" s="5"/>
      <c r="F47" s="6"/>
      <c r="G47" s="5"/>
      <c r="H47" s="7"/>
      <c r="I47" s="6"/>
      <c r="J47" s="7"/>
      <c r="K47" s="5"/>
    </row>
    <row r="48" customFormat="false" ht="15" hidden="false" customHeight="false" outlineLevel="0" collapsed="false">
      <c r="A48" s="5"/>
      <c r="B48" s="5"/>
      <c r="C48" s="6"/>
      <c r="D48" s="5"/>
      <c r="E48" s="5"/>
      <c r="F48" s="6"/>
      <c r="G48" s="5"/>
      <c r="H48" s="7"/>
      <c r="I48" s="6"/>
      <c r="J48" s="7"/>
      <c r="K48" s="5"/>
    </row>
    <row r="49" customFormat="false" ht="15" hidden="false" customHeight="false" outlineLevel="0" collapsed="false">
      <c r="A49" s="5"/>
      <c r="B49" s="5"/>
      <c r="C49" s="6"/>
      <c r="D49" s="5"/>
      <c r="E49" s="5"/>
      <c r="F49" s="6"/>
      <c r="G49" s="5"/>
      <c r="H49" s="7"/>
      <c r="I49" s="6"/>
      <c r="J49" s="7"/>
      <c r="K49" s="5"/>
    </row>
    <row r="50" customFormat="false" ht="15" hidden="false" customHeight="false" outlineLevel="0" collapsed="false">
      <c r="A50" s="5"/>
      <c r="B50" s="5"/>
      <c r="C50" s="6"/>
      <c r="D50" s="5"/>
      <c r="E50" s="5"/>
      <c r="F50" s="6"/>
      <c r="G50" s="5"/>
      <c r="H50" s="7"/>
      <c r="I50" s="6"/>
      <c r="J50" s="7"/>
      <c r="K50" s="5"/>
    </row>
  </sheetData>
  <conditionalFormatting sqref="A5:K50">
    <cfRule type="expression" priority="2" aboveAverage="0" equalAverage="0" bottom="0" percent="0" rank="0" text="" dxfId="1">
      <formula>$I5="対応完了"</formula>
    </cfRule>
  </conditionalFormatting>
  <dataValidations count="3">
    <dataValidation allowBlank="true" errorStyle="stop" operator="between" showDropDown="false" showErrorMessage="false" showInputMessage="false" sqref="C5:C50" type="list">
      <formula1>"要,不要,判断保留"</formula1>
      <formula2>0</formula2>
    </dataValidation>
    <dataValidation allowBlank="true" errorStyle="stop" operator="between" showDropDown="false" showErrorMessage="false" showInputMessage="false" sqref="F5:F50" type="list">
      <formula1>"要検討,該当せず"</formula1>
      <formula2>0</formula2>
    </dataValidation>
    <dataValidation allowBlank="true" errorStyle="stop" operator="between" showDropDown="false" showErrorMessage="false" showInputMessage="false" sqref="I5:I50" type="list">
      <formula1>"未確認,一次確認中,影響範囲整理中,人事確認中,労務確認中,法務確認中,社内周知準備中,対応不要,対応完了"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4" min="4" style="0" width="11"/>
    <col collapsed="false" customWidth="true" hidden="false" outlineLevel="0" max="6" min="5" style="0" width="14"/>
    <col collapsed="false" customWidth="true" hidden="false" outlineLevel="0" max="7" min="7" style="0" width="12"/>
    <col collapsed="false" customWidth="true" hidden="false" outlineLevel="0" max="9" min="8" style="0" width="14"/>
    <col collapsed="false" customWidth="true" hidden="false" outlineLevel="0" max="10" min="10" style="0" width="18"/>
    <col collapsed="false" customWidth="true" hidden="false" outlineLevel="0" max="11" min="11" style="0" width="10"/>
    <col collapsed="false" customWidth="true" hidden="false" outlineLevel="0" max="12" min="12" style="0" width="22"/>
  </cols>
  <sheetData>
    <row r="1" customFormat="false" ht="25.5" hidden="false" customHeight="true" outlineLevel="0" collapsed="false">
      <c r="A1" s="1" t="s">
        <v>106</v>
      </c>
    </row>
    <row r="2" customFormat="false" ht="18" hidden="false" customHeight="true" outlineLevel="0" collapsed="false">
      <c r="A2" s="2" t="s">
        <v>107</v>
      </c>
    </row>
    <row r="4" customFormat="false" ht="27.75" hidden="false" customHeight="true" outlineLevel="0" collapsed="false">
      <c r="A4" s="3" t="s">
        <v>2</v>
      </c>
      <c r="B4" s="4" t="s">
        <v>108</v>
      </c>
      <c r="C4" s="4" t="s">
        <v>109</v>
      </c>
      <c r="D4" s="4" t="s">
        <v>110</v>
      </c>
      <c r="E4" s="4" t="s">
        <v>111</v>
      </c>
      <c r="F4" s="4" t="s">
        <v>112</v>
      </c>
      <c r="G4" s="4" t="s">
        <v>113</v>
      </c>
      <c r="H4" s="4" t="s">
        <v>114</v>
      </c>
      <c r="I4" s="4" t="s">
        <v>115</v>
      </c>
      <c r="J4" s="4" t="s">
        <v>13</v>
      </c>
      <c r="K4" s="4" t="s">
        <v>8</v>
      </c>
      <c r="L4" s="4" t="s">
        <v>15</v>
      </c>
    </row>
    <row r="5" customFormat="false" ht="15" hidden="false" customHeight="false" outlineLevel="0" collapsed="false">
      <c r="A5" s="5" t="s">
        <v>116</v>
      </c>
      <c r="B5" s="6" t="s">
        <v>117</v>
      </c>
      <c r="C5" s="5" t="s">
        <v>118</v>
      </c>
      <c r="D5" s="6" t="s">
        <v>19</v>
      </c>
      <c r="E5" s="7" t="s">
        <v>119</v>
      </c>
      <c r="F5" s="7" t="s">
        <v>120</v>
      </c>
      <c r="G5" s="5" t="s">
        <v>121</v>
      </c>
      <c r="H5" s="7" t="s">
        <v>24</v>
      </c>
      <c r="I5" s="7" t="s">
        <v>122</v>
      </c>
      <c r="J5" s="6" t="s">
        <v>123</v>
      </c>
      <c r="K5" s="6" t="s">
        <v>66</v>
      </c>
      <c r="L5" s="5"/>
    </row>
    <row r="6" customFormat="false" ht="15" hidden="false" customHeight="false" outlineLevel="0" collapsed="false">
      <c r="A6" s="5" t="s">
        <v>124</v>
      </c>
      <c r="B6" s="6" t="s">
        <v>117</v>
      </c>
      <c r="C6" s="5" t="s">
        <v>125</v>
      </c>
      <c r="D6" s="6" t="s">
        <v>19</v>
      </c>
      <c r="E6" s="7" t="s">
        <v>119</v>
      </c>
      <c r="F6" s="7" t="s">
        <v>120</v>
      </c>
      <c r="G6" s="5" t="s">
        <v>126</v>
      </c>
      <c r="H6" s="7" t="s">
        <v>24</v>
      </c>
      <c r="I6" s="7" t="s">
        <v>122</v>
      </c>
      <c r="J6" s="6" t="s">
        <v>123</v>
      </c>
      <c r="K6" s="6" t="s">
        <v>66</v>
      </c>
      <c r="L6" s="5"/>
    </row>
    <row r="7" customFormat="false" ht="15" hidden="false" customHeight="false" outlineLevel="0" collapsed="false">
      <c r="A7" s="5" t="s">
        <v>127</v>
      </c>
      <c r="B7" s="6" t="s">
        <v>128</v>
      </c>
      <c r="C7" s="6" t="s">
        <v>129</v>
      </c>
      <c r="D7" s="6" t="s">
        <v>19</v>
      </c>
      <c r="E7" s="7" t="s">
        <v>130</v>
      </c>
      <c r="F7" s="7" t="s">
        <v>131</v>
      </c>
      <c r="G7" s="5" t="s">
        <v>126</v>
      </c>
      <c r="H7" s="7" t="s">
        <v>85</v>
      </c>
      <c r="I7" s="7" t="s">
        <v>122</v>
      </c>
      <c r="J7" s="6" t="s">
        <v>132</v>
      </c>
      <c r="K7" s="6" t="s">
        <v>66</v>
      </c>
      <c r="L7" s="5"/>
    </row>
    <row r="8" customFormat="false" ht="15" hidden="false" customHeight="false" outlineLevel="0" collapsed="false">
      <c r="A8" s="5" t="s">
        <v>133</v>
      </c>
      <c r="B8" s="6" t="s">
        <v>134</v>
      </c>
      <c r="C8" s="6" t="s">
        <v>135</v>
      </c>
      <c r="D8" s="6" t="s">
        <v>19</v>
      </c>
      <c r="E8" s="7" t="s">
        <v>120</v>
      </c>
      <c r="F8" s="7" t="s">
        <v>70</v>
      </c>
      <c r="G8" s="5" t="s">
        <v>136</v>
      </c>
      <c r="H8" s="7" t="s">
        <v>100</v>
      </c>
      <c r="I8" s="7" t="s">
        <v>137</v>
      </c>
      <c r="J8" s="6" t="s">
        <v>41</v>
      </c>
      <c r="K8" s="6" t="s">
        <v>66</v>
      </c>
      <c r="L8" s="5"/>
    </row>
    <row r="9" customFormat="false" ht="15" hidden="false" customHeight="false" outlineLevel="0" collapsed="false">
      <c r="A9" s="5" t="s">
        <v>138</v>
      </c>
      <c r="B9" s="6" t="s">
        <v>139</v>
      </c>
      <c r="C9" s="6" t="s">
        <v>140</v>
      </c>
      <c r="D9" s="6" t="s">
        <v>19</v>
      </c>
      <c r="E9" s="7" t="s">
        <v>120</v>
      </c>
      <c r="F9" s="7" t="s">
        <v>70</v>
      </c>
      <c r="G9" s="5" t="s">
        <v>70</v>
      </c>
      <c r="H9" s="7" t="s">
        <v>100</v>
      </c>
      <c r="I9" s="7" t="s">
        <v>70</v>
      </c>
      <c r="J9" s="6" t="s">
        <v>30</v>
      </c>
      <c r="K9" s="6" t="s">
        <v>66</v>
      </c>
      <c r="L9" s="5"/>
    </row>
    <row r="10" customFormat="false" ht="15" hidden="false" customHeight="false" outlineLevel="0" collapsed="false">
      <c r="A10" s="5"/>
      <c r="B10" s="6"/>
      <c r="C10" s="5"/>
      <c r="D10" s="6"/>
      <c r="E10" s="7"/>
      <c r="F10" s="7"/>
      <c r="G10" s="5"/>
      <c r="H10" s="7"/>
      <c r="I10" s="7"/>
      <c r="J10" s="6"/>
      <c r="K10" s="5"/>
      <c r="L10" s="5"/>
    </row>
    <row r="11" customFormat="false" ht="15" hidden="false" customHeight="false" outlineLevel="0" collapsed="false">
      <c r="A11" s="5"/>
      <c r="B11" s="6"/>
      <c r="C11" s="5"/>
      <c r="D11" s="6"/>
      <c r="E11" s="7"/>
      <c r="F11" s="7"/>
      <c r="G11" s="5"/>
      <c r="H11" s="7"/>
      <c r="I11" s="7"/>
      <c r="J11" s="6"/>
      <c r="K11" s="5"/>
      <c r="L11" s="5"/>
    </row>
    <row r="12" customFormat="false" ht="15" hidden="false" customHeight="false" outlineLevel="0" collapsed="false">
      <c r="A12" s="5"/>
      <c r="B12" s="6"/>
      <c r="C12" s="5"/>
      <c r="D12" s="6"/>
      <c r="E12" s="7"/>
      <c r="F12" s="7"/>
      <c r="G12" s="5"/>
      <c r="H12" s="7"/>
      <c r="I12" s="7"/>
      <c r="J12" s="6"/>
      <c r="K12" s="5"/>
      <c r="L12" s="5"/>
    </row>
    <row r="13" customFormat="false" ht="15" hidden="false" customHeight="false" outlineLevel="0" collapsed="false">
      <c r="A13" s="5"/>
      <c r="B13" s="6"/>
      <c r="C13" s="5"/>
      <c r="D13" s="6"/>
      <c r="E13" s="7"/>
      <c r="F13" s="7"/>
      <c r="G13" s="5"/>
      <c r="H13" s="7"/>
      <c r="I13" s="7"/>
      <c r="J13" s="6"/>
      <c r="K13" s="5"/>
      <c r="L13" s="5"/>
    </row>
    <row r="14" customFormat="false" ht="15" hidden="false" customHeight="false" outlineLevel="0" collapsed="false">
      <c r="A14" s="5"/>
      <c r="B14" s="6"/>
      <c r="C14" s="5"/>
      <c r="D14" s="6"/>
      <c r="E14" s="7"/>
      <c r="F14" s="7"/>
      <c r="G14" s="5"/>
      <c r="H14" s="7"/>
      <c r="I14" s="7"/>
      <c r="J14" s="6"/>
      <c r="K14" s="5"/>
      <c r="L14" s="5"/>
    </row>
    <row r="15" customFormat="false" ht="15" hidden="false" customHeight="false" outlineLevel="0" collapsed="false">
      <c r="A15" s="5"/>
      <c r="B15" s="6"/>
      <c r="C15" s="5"/>
      <c r="D15" s="6"/>
      <c r="E15" s="7"/>
      <c r="F15" s="7"/>
      <c r="G15" s="5"/>
      <c r="H15" s="7"/>
      <c r="I15" s="7"/>
      <c r="J15" s="6"/>
      <c r="K15" s="5"/>
      <c r="L15" s="5"/>
    </row>
    <row r="16" customFormat="false" ht="15" hidden="false" customHeight="false" outlineLevel="0" collapsed="false">
      <c r="A16" s="5"/>
      <c r="B16" s="6"/>
      <c r="C16" s="5"/>
      <c r="D16" s="6"/>
      <c r="E16" s="7"/>
      <c r="F16" s="7"/>
      <c r="G16" s="5"/>
      <c r="H16" s="7"/>
      <c r="I16" s="7"/>
      <c r="J16" s="6"/>
      <c r="K16" s="5"/>
      <c r="L16" s="5"/>
    </row>
    <row r="17" customFormat="false" ht="15" hidden="false" customHeight="false" outlineLevel="0" collapsed="false">
      <c r="A17" s="5"/>
      <c r="B17" s="6"/>
      <c r="C17" s="5"/>
      <c r="D17" s="6"/>
      <c r="E17" s="7"/>
      <c r="F17" s="7"/>
      <c r="G17" s="5"/>
      <c r="H17" s="7"/>
      <c r="I17" s="7"/>
      <c r="J17" s="6"/>
      <c r="K17" s="5"/>
      <c r="L17" s="5"/>
    </row>
    <row r="18" customFormat="false" ht="15" hidden="false" customHeight="false" outlineLevel="0" collapsed="false">
      <c r="A18" s="5"/>
      <c r="B18" s="6"/>
      <c r="C18" s="5"/>
      <c r="D18" s="6"/>
      <c r="E18" s="7"/>
      <c r="F18" s="7"/>
      <c r="G18" s="5"/>
      <c r="H18" s="7"/>
      <c r="I18" s="7"/>
      <c r="J18" s="6"/>
      <c r="K18" s="5"/>
      <c r="L18" s="5"/>
    </row>
    <row r="19" customFormat="false" ht="15" hidden="false" customHeight="false" outlineLevel="0" collapsed="false">
      <c r="A19" s="5"/>
      <c r="B19" s="6"/>
      <c r="C19" s="5"/>
      <c r="D19" s="6"/>
      <c r="E19" s="7"/>
      <c r="F19" s="7"/>
      <c r="G19" s="5"/>
      <c r="H19" s="7"/>
      <c r="I19" s="7"/>
      <c r="J19" s="6"/>
      <c r="K19" s="5"/>
      <c r="L19" s="5"/>
    </row>
    <row r="20" customFormat="false" ht="15" hidden="false" customHeight="false" outlineLevel="0" collapsed="false">
      <c r="A20" s="5"/>
      <c r="B20" s="6"/>
      <c r="C20" s="5"/>
      <c r="D20" s="6"/>
      <c r="E20" s="7"/>
      <c r="F20" s="7"/>
      <c r="G20" s="5"/>
      <c r="H20" s="7"/>
      <c r="I20" s="7"/>
      <c r="J20" s="6"/>
      <c r="K20" s="5"/>
      <c r="L20" s="5"/>
    </row>
    <row r="21" customFormat="false" ht="15" hidden="false" customHeight="false" outlineLevel="0" collapsed="false">
      <c r="A21" s="5"/>
      <c r="B21" s="6"/>
      <c r="C21" s="5"/>
      <c r="D21" s="6"/>
      <c r="E21" s="7"/>
      <c r="F21" s="7"/>
      <c r="G21" s="5"/>
      <c r="H21" s="7"/>
      <c r="I21" s="7"/>
      <c r="J21" s="6"/>
      <c r="K21" s="5"/>
      <c r="L21" s="5"/>
    </row>
    <row r="22" customFormat="false" ht="15" hidden="false" customHeight="false" outlineLevel="0" collapsed="false">
      <c r="A22" s="5"/>
      <c r="B22" s="6"/>
      <c r="C22" s="5"/>
      <c r="D22" s="6"/>
      <c r="E22" s="7"/>
      <c r="F22" s="7"/>
      <c r="G22" s="5"/>
      <c r="H22" s="7"/>
      <c r="I22" s="7"/>
      <c r="J22" s="6"/>
      <c r="K22" s="5"/>
      <c r="L22" s="5"/>
    </row>
    <row r="23" customFormat="false" ht="15" hidden="false" customHeight="false" outlineLevel="0" collapsed="false">
      <c r="A23" s="5"/>
      <c r="B23" s="6"/>
      <c r="C23" s="5"/>
      <c r="D23" s="6"/>
      <c r="E23" s="7"/>
      <c r="F23" s="7"/>
      <c r="G23" s="5"/>
      <c r="H23" s="7"/>
      <c r="I23" s="7"/>
      <c r="J23" s="6"/>
      <c r="K23" s="5"/>
      <c r="L23" s="5"/>
    </row>
    <row r="24" customFormat="false" ht="15" hidden="false" customHeight="false" outlineLevel="0" collapsed="false">
      <c r="A24" s="5"/>
      <c r="B24" s="6"/>
      <c r="C24" s="5"/>
      <c r="D24" s="6"/>
      <c r="E24" s="7"/>
      <c r="F24" s="7"/>
      <c r="G24" s="5"/>
      <c r="H24" s="7"/>
      <c r="I24" s="7"/>
      <c r="J24" s="6"/>
      <c r="K24" s="5"/>
      <c r="L24" s="5"/>
    </row>
    <row r="25" customFormat="false" ht="15" hidden="false" customHeight="false" outlineLevel="0" collapsed="false">
      <c r="A25" s="5"/>
      <c r="B25" s="6"/>
      <c r="C25" s="5"/>
      <c r="D25" s="6"/>
      <c r="E25" s="7"/>
      <c r="F25" s="7"/>
      <c r="G25" s="5"/>
      <c r="H25" s="7"/>
      <c r="I25" s="7"/>
      <c r="J25" s="6"/>
      <c r="K25" s="5"/>
      <c r="L25" s="5"/>
    </row>
    <row r="26" customFormat="false" ht="15" hidden="false" customHeight="false" outlineLevel="0" collapsed="false">
      <c r="A26" s="5"/>
      <c r="B26" s="6"/>
      <c r="C26" s="5"/>
      <c r="D26" s="6"/>
      <c r="E26" s="7"/>
      <c r="F26" s="7"/>
      <c r="G26" s="5"/>
      <c r="H26" s="7"/>
      <c r="I26" s="7"/>
      <c r="J26" s="6"/>
      <c r="K26" s="5"/>
      <c r="L26" s="5"/>
    </row>
    <row r="27" customFormat="false" ht="15" hidden="false" customHeight="false" outlineLevel="0" collapsed="false">
      <c r="A27" s="5"/>
      <c r="B27" s="6"/>
      <c r="C27" s="5"/>
      <c r="D27" s="6"/>
      <c r="E27" s="7"/>
      <c r="F27" s="7"/>
      <c r="G27" s="5"/>
      <c r="H27" s="7"/>
      <c r="I27" s="7"/>
      <c r="J27" s="6"/>
      <c r="K27" s="5"/>
      <c r="L27" s="5"/>
    </row>
    <row r="28" customFormat="false" ht="15" hidden="false" customHeight="false" outlineLevel="0" collapsed="false">
      <c r="A28" s="5"/>
      <c r="B28" s="6"/>
      <c r="C28" s="5"/>
      <c r="D28" s="6"/>
      <c r="E28" s="7"/>
      <c r="F28" s="7"/>
      <c r="G28" s="5"/>
      <c r="H28" s="7"/>
      <c r="I28" s="7"/>
      <c r="J28" s="6"/>
      <c r="K28" s="5"/>
      <c r="L28" s="5"/>
    </row>
    <row r="29" customFormat="false" ht="15" hidden="false" customHeight="false" outlineLevel="0" collapsed="false">
      <c r="A29" s="5"/>
      <c r="B29" s="6"/>
      <c r="C29" s="5"/>
      <c r="D29" s="6"/>
      <c r="E29" s="7"/>
      <c r="F29" s="7"/>
      <c r="G29" s="5"/>
      <c r="H29" s="7"/>
      <c r="I29" s="7"/>
      <c r="J29" s="6"/>
      <c r="K29" s="5"/>
      <c r="L29" s="5"/>
    </row>
    <row r="30" customFormat="false" ht="15" hidden="false" customHeight="false" outlineLevel="0" collapsed="false">
      <c r="A30" s="5"/>
      <c r="B30" s="6"/>
      <c r="C30" s="5"/>
      <c r="D30" s="6"/>
      <c r="E30" s="7"/>
      <c r="F30" s="7"/>
      <c r="G30" s="5"/>
      <c r="H30" s="7"/>
      <c r="I30" s="7"/>
      <c r="J30" s="6"/>
      <c r="K30" s="5"/>
      <c r="L30" s="5"/>
    </row>
    <row r="31" customFormat="false" ht="15" hidden="false" customHeight="false" outlineLevel="0" collapsed="false">
      <c r="A31" s="5"/>
      <c r="B31" s="6"/>
      <c r="C31" s="5"/>
      <c r="D31" s="6"/>
      <c r="E31" s="7"/>
      <c r="F31" s="7"/>
      <c r="G31" s="5"/>
      <c r="H31" s="7"/>
      <c r="I31" s="7"/>
      <c r="J31" s="6"/>
      <c r="K31" s="5"/>
      <c r="L31" s="5"/>
    </row>
    <row r="32" customFormat="false" ht="15" hidden="false" customHeight="false" outlineLevel="0" collapsed="false">
      <c r="A32" s="5"/>
      <c r="B32" s="6"/>
      <c r="C32" s="5"/>
      <c r="D32" s="6"/>
      <c r="E32" s="7"/>
      <c r="F32" s="7"/>
      <c r="G32" s="5"/>
      <c r="H32" s="7"/>
      <c r="I32" s="7"/>
      <c r="J32" s="6"/>
      <c r="K32" s="5"/>
      <c r="L32" s="5"/>
    </row>
    <row r="33" customFormat="false" ht="15" hidden="false" customHeight="false" outlineLevel="0" collapsed="false">
      <c r="A33" s="5"/>
      <c r="B33" s="6"/>
      <c r="C33" s="5"/>
      <c r="D33" s="6"/>
      <c r="E33" s="7"/>
      <c r="F33" s="7"/>
      <c r="G33" s="5"/>
      <c r="H33" s="7"/>
      <c r="I33" s="7"/>
      <c r="J33" s="6"/>
      <c r="K33" s="5"/>
      <c r="L33" s="5"/>
    </row>
    <row r="34" customFormat="false" ht="15" hidden="false" customHeight="false" outlineLevel="0" collapsed="false">
      <c r="A34" s="5"/>
      <c r="B34" s="6"/>
      <c r="C34" s="5"/>
      <c r="D34" s="6"/>
      <c r="E34" s="7"/>
      <c r="F34" s="7"/>
      <c r="G34" s="5"/>
      <c r="H34" s="7"/>
      <c r="I34" s="7"/>
      <c r="J34" s="6"/>
      <c r="K34" s="5"/>
      <c r="L34" s="5"/>
    </row>
    <row r="35" customFormat="false" ht="15" hidden="false" customHeight="false" outlineLevel="0" collapsed="false">
      <c r="A35" s="5"/>
      <c r="B35" s="6"/>
      <c r="C35" s="5"/>
      <c r="D35" s="6"/>
      <c r="E35" s="7"/>
      <c r="F35" s="7"/>
      <c r="G35" s="5"/>
      <c r="H35" s="7"/>
      <c r="I35" s="7"/>
      <c r="J35" s="6"/>
      <c r="K35" s="5"/>
      <c r="L35" s="5"/>
    </row>
    <row r="36" customFormat="false" ht="15" hidden="false" customHeight="false" outlineLevel="0" collapsed="false">
      <c r="A36" s="5"/>
      <c r="B36" s="6"/>
      <c r="C36" s="5"/>
      <c r="D36" s="6"/>
      <c r="E36" s="7"/>
      <c r="F36" s="7"/>
      <c r="G36" s="5"/>
      <c r="H36" s="7"/>
      <c r="I36" s="7"/>
      <c r="J36" s="6"/>
      <c r="K36" s="5"/>
      <c r="L36" s="5"/>
    </row>
    <row r="37" customFormat="false" ht="15" hidden="false" customHeight="false" outlineLevel="0" collapsed="false">
      <c r="A37" s="5"/>
      <c r="B37" s="6"/>
      <c r="C37" s="5"/>
      <c r="D37" s="6"/>
      <c r="E37" s="7"/>
      <c r="F37" s="7"/>
      <c r="G37" s="5"/>
      <c r="H37" s="7"/>
      <c r="I37" s="7"/>
      <c r="J37" s="6"/>
      <c r="K37" s="5"/>
      <c r="L37" s="5"/>
    </row>
    <row r="38" customFormat="false" ht="15" hidden="false" customHeight="false" outlineLevel="0" collapsed="false">
      <c r="A38" s="5"/>
      <c r="B38" s="6"/>
      <c r="C38" s="5"/>
      <c r="D38" s="6"/>
      <c r="E38" s="7"/>
      <c r="F38" s="7"/>
      <c r="G38" s="5"/>
      <c r="H38" s="7"/>
      <c r="I38" s="7"/>
      <c r="J38" s="6"/>
      <c r="K38" s="5"/>
      <c r="L38" s="5"/>
    </row>
    <row r="39" customFormat="false" ht="15" hidden="false" customHeight="false" outlineLevel="0" collapsed="false">
      <c r="A39" s="5"/>
      <c r="B39" s="6"/>
      <c r="C39" s="5"/>
      <c r="D39" s="6"/>
      <c r="E39" s="7"/>
      <c r="F39" s="7"/>
      <c r="G39" s="5"/>
      <c r="H39" s="7"/>
      <c r="I39" s="7"/>
      <c r="J39" s="6"/>
      <c r="K39" s="5"/>
      <c r="L39" s="5"/>
    </row>
    <row r="40" customFormat="false" ht="15" hidden="false" customHeight="false" outlineLevel="0" collapsed="false">
      <c r="A40" s="5"/>
      <c r="B40" s="6"/>
      <c r="C40" s="5"/>
      <c r="D40" s="6"/>
      <c r="E40" s="7"/>
      <c r="F40" s="7"/>
      <c r="G40" s="5"/>
      <c r="H40" s="7"/>
      <c r="I40" s="7"/>
      <c r="J40" s="6"/>
      <c r="K40" s="5"/>
      <c r="L40" s="5"/>
    </row>
    <row r="41" customFormat="false" ht="15" hidden="false" customHeight="false" outlineLevel="0" collapsed="false">
      <c r="A41" s="5"/>
      <c r="B41" s="6"/>
      <c r="C41" s="5"/>
      <c r="D41" s="6"/>
      <c r="E41" s="7"/>
      <c r="F41" s="7"/>
      <c r="G41" s="5"/>
      <c r="H41" s="7"/>
      <c r="I41" s="7"/>
      <c r="J41" s="6"/>
      <c r="K41" s="5"/>
      <c r="L41" s="5"/>
    </row>
    <row r="42" customFormat="false" ht="15" hidden="false" customHeight="false" outlineLevel="0" collapsed="false">
      <c r="A42" s="5"/>
      <c r="B42" s="6"/>
      <c r="C42" s="5"/>
      <c r="D42" s="6"/>
      <c r="E42" s="7"/>
      <c r="F42" s="7"/>
      <c r="G42" s="5"/>
      <c r="H42" s="7"/>
      <c r="I42" s="7"/>
      <c r="J42" s="6"/>
      <c r="K42" s="5"/>
      <c r="L42" s="5"/>
    </row>
    <row r="43" customFormat="false" ht="15" hidden="false" customHeight="false" outlineLevel="0" collapsed="false">
      <c r="A43" s="5"/>
      <c r="B43" s="6"/>
      <c r="C43" s="5"/>
      <c r="D43" s="6"/>
      <c r="E43" s="7"/>
      <c r="F43" s="7"/>
      <c r="G43" s="5"/>
      <c r="H43" s="7"/>
      <c r="I43" s="7"/>
      <c r="J43" s="6"/>
      <c r="K43" s="5"/>
      <c r="L43" s="5"/>
    </row>
    <row r="44" customFormat="false" ht="15" hidden="false" customHeight="false" outlineLevel="0" collapsed="false">
      <c r="A44" s="5"/>
      <c r="B44" s="6"/>
      <c r="C44" s="5"/>
      <c r="D44" s="6"/>
      <c r="E44" s="7"/>
      <c r="F44" s="7"/>
      <c r="G44" s="5"/>
      <c r="H44" s="7"/>
      <c r="I44" s="7"/>
      <c r="J44" s="6"/>
      <c r="K44" s="5"/>
      <c r="L44" s="5"/>
    </row>
    <row r="45" customFormat="false" ht="15" hidden="false" customHeight="false" outlineLevel="0" collapsed="false">
      <c r="A45" s="5"/>
      <c r="B45" s="6"/>
      <c r="C45" s="5"/>
      <c r="D45" s="6"/>
      <c r="E45" s="7"/>
      <c r="F45" s="7"/>
      <c r="G45" s="5"/>
      <c r="H45" s="7"/>
      <c r="I45" s="7"/>
      <c r="J45" s="6"/>
      <c r="K45" s="5"/>
      <c r="L45" s="5"/>
    </row>
    <row r="46" customFormat="false" ht="15" hidden="false" customHeight="false" outlineLevel="0" collapsed="false">
      <c r="A46" s="5"/>
      <c r="B46" s="6"/>
      <c r="C46" s="5"/>
      <c r="D46" s="6"/>
      <c r="E46" s="7"/>
      <c r="F46" s="7"/>
      <c r="G46" s="5"/>
      <c r="H46" s="7"/>
      <c r="I46" s="7"/>
      <c r="J46" s="6"/>
      <c r="K46" s="5"/>
      <c r="L46" s="5"/>
    </row>
    <row r="47" customFormat="false" ht="15" hidden="false" customHeight="false" outlineLevel="0" collapsed="false">
      <c r="A47" s="5"/>
      <c r="B47" s="6"/>
      <c r="C47" s="5"/>
      <c r="D47" s="6"/>
      <c r="E47" s="7"/>
      <c r="F47" s="7"/>
      <c r="G47" s="5"/>
      <c r="H47" s="7"/>
      <c r="I47" s="7"/>
      <c r="J47" s="6"/>
      <c r="K47" s="5"/>
      <c r="L47" s="5"/>
    </row>
    <row r="48" customFormat="false" ht="15" hidden="false" customHeight="false" outlineLevel="0" collapsed="false">
      <c r="A48" s="5"/>
      <c r="B48" s="6"/>
      <c r="C48" s="5"/>
      <c r="D48" s="6"/>
      <c r="E48" s="7"/>
      <c r="F48" s="7"/>
      <c r="G48" s="5"/>
      <c r="H48" s="7"/>
      <c r="I48" s="7"/>
      <c r="J48" s="6"/>
      <c r="K48" s="5"/>
      <c r="L48" s="5"/>
    </row>
    <row r="49" customFormat="false" ht="15" hidden="false" customHeight="false" outlineLevel="0" collapsed="false">
      <c r="A49" s="5"/>
      <c r="B49" s="6"/>
      <c r="C49" s="5"/>
      <c r="D49" s="6"/>
      <c r="E49" s="7"/>
      <c r="F49" s="7"/>
      <c r="G49" s="5"/>
      <c r="H49" s="7"/>
      <c r="I49" s="7"/>
      <c r="J49" s="6"/>
      <c r="K49" s="5"/>
      <c r="L49" s="5"/>
    </row>
    <row r="50" customFormat="false" ht="15" hidden="false" customHeight="false" outlineLevel="0" collapsed="false">
      <c r="A50" s="5"/>
      <c r="B50" s="6"/>
      <c r="C50" s="5"/>
      <c r="D50" s="6"/>
      <c r="E50" s="7"/>
      <c r="F50" s="7"/>
      <c r="G50" s="5"/>
      <c r="H50" s="7"/>
      <c r="I50" s="7"/>
      <c r="J50" s="6"/>
      <c r="K50" s="5"/>
      <c r="L50" s="5"/>
    </row>
  </sheetData>
  <conditionalFormatting sqref="A5:L50">
    <cfRule type="expression" priority="2" aboveAverage="0" equalAverage="0" bottom="0" percent="0" rank="0" text="" dxfId="1">
      <formula>$J5="対応完了"</formula>
    </cfRule>
  </conditionalFormatting>
  <dataValidations count="3">
    <dataValidation allowBlank="true" errorStyle="stop" operator="between" showDropDown="false" showErrorMessage="false" showInputMessage="false" sqref="D5:D50" type="list">
      <formula1>"要,不要,判断保留"</formula1>
      <formula2>0</formula2>
    </dataValidation>
    <dataValidation allowBlank="true" errorStyle="stop" operator="between" showDropDown="false" showErrorMessage="false" showInputMessage="false" sqref="B5:B50" type="list">
      <formula1>"勤怠システム,給与計算システム,労働時間集計,休暇管理,残業申請フロー,休日労働申請フロー,管理職承認フロー,アラート設定,打刻ルール,テレワーク勤怠運用,ワークフロー,その他"</formula1>
      <formula2>0</formula2>
    </dataValidation>
    <dataValidation allowBlank="true" errorStyle="stop" operator="between" showDropDown="false" showErrorMessage="false" showInputMessage="false" sqref="J5:J50" type="list">
      <formula1>"未確認,一次確認中,影響範囲整理中,情シス確認中,システム改修確認中,対応不要,対応完了"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6"/>
    <col collapsed="false" customWidth="true" hidden="false" outlineLevel="0" max="4" min="4" style="0" width="32"/>
    <col collapsed="false" customWidth="true" hidden="false" outlineLevel="0" max="6" min="5" style="0" width="13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24"/>
  </cols>
  <sheetData>
    <row r="1" customFormat="false" ht="25.5" hidden="false" customHeight="true" outlineLevel="0" collapsed="false">
      <c r="A1" s="1" t="s">
        <v>141</v>
      </c>
    </row>
    <row r="2" customFormat="false" ht="18" hidden="false" customHeight="true" outlineLevel="0" collapsed="false">
      <c r="A2" s="2" t="s">
        <v>142</v>
      </c>
    </row>
    <row r="4" customFormat="false" ht="27.75" hidden="false" customHeight="true" outlineLevel="0" collapsed="false">
      <c r="A4" s="3" t="s">
        <v>2</v>
      </c>
      <c r="B4" s="4" t="s">
        <v>143</v>
      </c>
      <c r="C4" s="4" t="s">
        <v>144</v>
      </c>
      <c r="D4" s="4" t="s">
        <v>145</v>
      </c>
      <c r="E4" s="4" t="s">
        <v>146</v>
      </c>
      <c r="F4" s="4" t="s">
        <v>147</v>
      </c>
      <c r="G4" s="4" t="s">
        <v>8</v>
      </c>
      <c r="H4" s="4" t="s">
        <v>148</v>
      </c>
      <c r="I4" s="4" t="s">
        <v>15</v>
      </c>
    </row>
    <row r="5" customFormat="false" ht="15" hidden="false" customHeight="false" outlineLevel="0" collapsed="false">
      <c r="A5" s="5" t="s">
        <v>149</v>
      </c>
      <c r="B5" s="6" t="s">
        <v>150</v>
      </c>
      <c r="C5" s="6" t="s">
        <v>151</v>
      </c>
      <c r="D5" s="6" t="s">
        <v>152</v>
      </c>
      <c r="E5" s="7" t="s">
        <v>85</v>
      </c>
      <c r="F5" s="7"/>
      <c r="G5" s="6" t="s">
        <v>40</v>
      </c>
      <c r="H5" s="6" t="s">
        <v>153</v>
      </c>
      <c r="I5" s="5"/>
    </row>
    <row r="6" customFormat="false" ht="15" hidden="false" customHeight="false" outlineLevel="0" collapsed="false">
      <c r="A6" s="5" t="s">
        <v>154</v>
      </c>
      <c r="B6" s="6" t="s">
        <v>150</v>
      </c>
      <c r="C6" s="6" t="s">
        <v>155</v>
      </c>
      <c r="D6" s="5" t="s">
        <v>156</v>
      </c>
      <c r="E6" s="7" t="s">
        <v>85</v>
      </c>
      <c r="F6" s="7"/>
      <c r="G6" s="6" t="s">
        <v>40</v>
      </c>
      <c r="H6" s="6" t="s">
        <v>153</v>
      </c>
      <c r="I6" s="5"/>
    </row>
    <row r="7" customFormat="false" ht="15" hidden="false" customHeight="false" outlineLevel="0" collapsed="false">
      <c r="A7" s="5" t="s">
        <v>157</v>
      </c>
      <c r="B7" s="6" t="s">
        <v>158</v>
      </c>
      <c r="C7" s="6" t="s">
        <v>159</v>
      </c>
      <c r="D7" s="6" t="s">
        <v>160</v>
      </c>
      <c r="E7" s="7" t="s">
        <v>161</v>
      </c>
      <c r="F7" s="7"/>
      <c r="G7" s="6" t="s">
        <v>21</v>
      </c>
      <c r="H7" s="6" t="s">
        <v>153</v>
      </c>
      <c r="I7" s="5"/>
    </row>
    <row r="8" customFormat="false" ht="15" hidden="false" customHeight="false" outlineLevel="0" collapsed="false">
      <c r="A8" s="5" t="s">
        <v>162</v>
      </c>
      <c r="B8" s="6" t="s">
        <v>163</v>
      </c>
      <c r="C8" s="6" t="s">
        <v>164</v>
      </c>
      <c r="D8" s="6" t="s">
        <v>165</v>
      </c>
      <c r="E8" s="7" t="s">
        <v>100</v>
      </c>
      <c r="F8" s="7"/>
      <c r="G8" s="6" t="s">
        <v>39</v>
      </c>
      <c r="H8" s="6" t="s">
        <v>153</v>
      </c>
      <c r="I8" s="5"/>
    </row>
    <row r="9" customFormat="false" ht="15" hidden="false" customHeight="false" outlineLevel="0" collapsed="false">
      <c r="A9" s="5" t="s">
        <v>166</v>
      </c>
      <c r="B9" s="6" t="s">
        <v>167</v>
      </c>
      <c r="C9" s="6" t="s">
        <v>168</v>
      </c>
      <c r="D9" s="6" t="s">
        <v>169</v>
      </c>
      <c r="E9" s="7" t="s">
        <v>23</v>
      </c>
      <c r="F9" s="7"/>
      <c r="G9" s="6" t="s">
        <v>39</v>
      </c>
      <c r="H9" s="6" t="s">
        <v>153</v>
      </c>
      <c r="I9" s="6" t="s">
        <v>170</v>
      </c>
    </row>
    <row r="10" customFormat="false" ht="15" hidden="false" customHeight="false" outlineLevel="0" collapsed="false">
      <c r="A10" s="5"/>
      <c r="B10" s="6"/>
      <c r="C10" s="6"/>
      <c r="D10" s="5"/>
      <c r="E10" s="7"/>
      <c r="F10" s="7"/>
      <c r="G10" s="5"/>
      <c r="H10" s="6"/>
      <c r="I10" s="5"/>
    </row>
    <row r="11" customFormat="false" ht="15" hidden="false" customHeight="false" outlineLevel="0" collapsed="false">
      <c r="A11" s="5"/>
      <c r="B11" s="6"/>
      <c r="C11" s="6"/>
      <c r="D11" s="5"/>
      <c r="E11" s="7"/>
      <c r="F11" s="7"/>
      <c r="G11" s="5"/>
      <c r="H11" s="6"/>
      <c r="I11" s="5"/>
    </row>
    <row r="12" customFormat="false" ht="15" hidden="false" customHeight="false" outlineLevel="0" collapsed="false">
      <c r="A12" s="5"/>
      <c r="B12" s="6"/>
      <c r="C12" s="6"/>
      <c r="D12" s="5"/>
      <c r="E12" s="7"/>
      <c r="F12" s="7"/>
      <c r="G12" s="5"/>
      <c r="H12" s="6"/>
      <c r="I12" s="5"/>
    </row>
    <row r="13" customFormat="false" ht="15" hidden="false" customHeight="false" outlineLevel="0" collapsed="false">
      <c r="A13" s="5"/>
      <c r="B13" s="6"/>
      <c r="C13" s="6"/>
      <c r="D13" s="5"/>
      <c r="E13" s="7"/>
      <c r="F13" s="7"/>
      <c r="G13" s="5"/>
      <c r="H13" s="6"/>
      <c r="I13" s="5"/>
    </row>
    <row r="14" customFormat="false" ht="15" hidden="false" customHeight="false" outlineLevel="0" collapsed="false">
      <c r="A14" s="5"/>
      <c r="B14" s="6"/>
      <c r="C14" s="6"/>
      <c r="D14" s="5"/>
      <c r="E14" s="7"/>
      <c r="F14" s="7"/>
      <c r="G14" s="5"/>
      <c r="H14" s="6"/>
      <c r="I14" s="5"/>
    </row>
    <row r="15" customFormat="false" ht="15" hidden="false" customHeight="false" outlineLevel="0" collapsed="false">
      <c r="A15" s="5"/>
      <c r="B15" s="6"/>
      <c r="C15" s="6"/>
      <c r="D15" s="5"/>
      <c r="E15" s="7"/>
      <c r="F15" s="7"/>
      <c r="G15" s="5"/>
      <c r="H15" s="6"/>
      <c r="I15" s="5"/>
    </row>
    <row r="16" customFormat="false" ht="15" hidden="false" customHeight="false" outlineLevel="0" collapsed="false">
      <c r="A16" s="5"/>
      <c r="B16" s="6"/>
      <c r="C16" s="6"/>
      <c r="D16" s="5"/>
      <c r="E16" s="7"/>
      <c r="F16" s="7"/>
      <c r="G16" s="5"/>
      <c r="H16" s="6"/>
      <c r="I16" s="5"/>
    </row>
    <row r="17" customFormat="false" ht="15" hidden="false" customHeight="false" outlineLevel="0" collapsed="false">
      <c r="A17" s="5"/>
      <c r="B17" s="6"/>
      <c r="C17" s="6"/>
      <c r="D17" s="5"/>
      <c r="E17" s="7"/>
      <c r="F17" s="7"/>
      <c r="G17" s="5"/>
      <c r="H17" s="6"/>
      <c r="I17" s="5"/>
    </row>
    <row r="18" customFormat="false" ht="15" hidden="false" customHeight="false" outlineLevel="0" collapsed="false">
      <c r="A18" s="5"/>
      <c r="B18" s="6"/>
      <c r="C18" s="6"/>
      <c r="D18" s="5"/>
      <c r="E18" s="7"/>
      <c r="F18" s="7"/>
      <c r="G18" s="5"/>
      <c r="H18" s="6"/>
      <c r="I18" s="5"/>
    </row>
    <row r="19" customFormat="false" ht="15" hidden="false" customHeight="false" outlineLevel="0" collapsed="false">
      <c r="A19" s="5"/>
      <c r="B19" s="6"/>
      <c r="C19" s="6"/>
      <c r="D19" s="5"/>
      <c r="E19" s="7"/>
      <c r="F19" s="7"/>
      <c r="G19" s="5"/>
      <c r="H19" s="6"/>
      <c r="I19" s="5"/>
    </row>
    <row r="20" customFormat="false" ht="15" hidden="false" customHeight="false" outlineLevel="0" collapsed="false">
      <c r="A20" s="5"/>
      <c r="B20" s="6"/>
      <c r="C20" s="6"/>
      <c r="D20" s="5"/>
      <c r="E20" s="7"/>
      <c r="F20" s="7"/>
      <c r="G20" s="5"/>
      <c r="H20" s="6"/>
      <c r="I20" s="5"/>
    </row>
    <row r="21" customFormat="false" ht="15" hidden="false" customHeight="false" outlineLevel="0" collapsed="false">
      <c r="A21" s="5"/>
      <c r="B21" s="6"/>
      <c r="C21" s="6"/>
      <c r="D21" s="5"/>
      <c r="E21" s="7"/>
      <c r="F21" s="7"/>
      <c r="G21" s="5"/>
      <c r="H21" s="6"/>
      <c r="I21" s="5"/>
    </row>
    <row r="22" customFormat="false" ht="15" hidden="false" customHeight="false" outlineLevel="0" collapsed="false">
      <c r="A22" s="5"/>
      <c r="B22" s="6"/>
      <c r="C22" s="6"/>
      <c r="D22" s="5"/>
      <c r="E22" s="7"/>
      <c r="F22" s="7"/>
      <c r="G22" s="5"/>
      <c r="H22" s="6"/>
      <c r="I22" s="5"/>
    </row>
    <row r="23" customFormat="false" ht="15" hidden="false" customHeight="false" outlineLevel="0" collapsed="false">
      <c r="A23" s="5"/>
      <c r="B23" s="6"/>
      <c r="C23" s="6"/>
      <c r="D23" s="5"/>
      <c r="E23" s="7"/>
      <c r="F23" s="7"/>
      <c r="G23" s="5"/>
      <c r="H23" s="6"/>
      <c r="I23" s="5"/>
    </row>
    <row r="24" customFormat="false" ht="15" hidden="false" customHeight="false" outlineLevel="0" collapsed="false">
      <c r="A24" s="5"/>
      <c r="B24" s="6"/>
      <c r="C24" s="6"/>
      <c r="D24" s="5"/>
      <c r="E24" s="7"/>
      <c r="F24" s="7"/>
      <c r="G24" s="5"/>
      <c r="H24" s="6"/>
      <c r="I24" s="5"/>
    </row>
    <row r="25" customFormat="false" ht="15" hidden="false" customHeight="false" outlineLevel="0" collapsed="false">
      <c r="A25" s="5"/>
      <c r="B25" s="6"/>
      <c r="C25" s="6"/>
      <c r="D25" s="5"/>
      <c r="E25" s="7"/>
      <c r="F25" s="7"/>
      <c r="G25" s="5"/>
      <c r="H25" s="6"/>
      <c r="I25" s="5"/>
    </row>
    <row r="26" customFormat="false" ht="15" hidden="false" customHeight="false" outlineLevel="0" collapsed="false">
      <c r="A26" s="5"/>
      <c r="B26" s="6"/>
      <c r="C26" s="6"/>
      <c r="D26" s="5"/>
      <c r="E26" s="7"/>
      <c r="F26" s="7"/>
      <c r="G26" s="5"/>
      <c r="H26" s="6"/>
      <c r="I26" s="5"/>
    </row>
    <row r="27" customFormat="false" ht="15" hidden="false" customHeight="false" outlineLevel="0" collapsed="false">
      <c r="A27" s="5"/>
      <c r="B27" s="6"/>
      <c r="C27" s="6"/>
      <c r="D27" s="5"/>
      <c r="E27" s="7"/>
      <c r="F27" s="7"/>
      <c r="G27" s="5"/>
      <c r="H27" s="6"/>
      <c r="I27" s="5"/>
    </row>
    <row r="28" customFormat="false" ht="15" hidden="false" customHeight="false" outlineLevel="0" collapsed="false">
      <c r="A28" s="5"/>
      <c r="B28" s="6"/>
      <c r="C28" s="6"/>
      <c r="D28" s="5"/>
      <c r="E28" s="7"/>
      <c r="F28" s="7"/>
      <c r="G28" s="5"/>
      <c r="H28" s="6"/>
      <c r="I28" s="5"/>
    </row>
    <row r="29" customFormat="false" ht="15" hidden="false" customHeight="false" outlineLevel="0" collapsed="false">
      <c r="A29" s="5"/>
      <c r="B29" s="6"/>
      <c r="C29" s="6"/>
      <c r="D29" s="5"/>
      <c r="E29" s="7"/>
      <c r="F29" s="7"/>
      <c r="G29" s="5"/>
      <c r="H29" s="6"/>
      <c r="I29" s="5"/>
    </row>
    <row r="30" customFormat="false" ht="15" hidden="false" customHeight="false" outlineLevel="0" collapsed="false">
      <c r="A30" s="5"/>
      <c r="B30" s="6"/>
      <c r="C30" s="6"/>
      <c r="D30" s="5"/>
      <c r="E30" s="7"/>
      <c r="F30" s="7"/>
      <c r="G30" s="5"/>
      <c r="H30" s="6"/>
      <c r="I30" s="5"/>
    </row>
    <row r="31" customFormat="false" ht="15" hidden="false" customHeight="false" outlineLevel="0" collapsed="false">
      <c r="A31" s="5"/>
      <c r="B31" s="6"/>
      <c r="C31" s="6"/>
      <c r="D31" s="5"/>
      <c r="E31" s="7"/>
      <c r="F31" s="7"/>
      <c r="G31" s="5"/>
      <c r="H31" s="6"/>
      <c r="I31" s="5"/>
    </row>
    <row r="32" customFormat="false" ht="15" hidden="false" customHeight="false" outlineLevel="0" collapsed="false">
      <c r="A32" s="5"/>
      <c r="B32" s="6"/>
      <c r="C32" s="6"/>
      <c r="D32" s="5"/>
      <c r="E32" s="7"/>
      <c r="F32" s="7"/>
      <c r="G32" s="5"/>
      <c r="H32" s="6"/>
      <c r="I32" s="5"/>
    </row>
    <row r="33" customFormat="false" ht="15" hidden="false" customHeight="false" outlineLevel="0" collapsed="false">
      <c r="A33" s="5"/>
      <c r="B33" s="6"/>
      <c r="C33" s="6"/>
      <c r="D33" s="5"/>
      <c r="E33" s="7"/>
      <c r="F33" s="7"/>
      <c r="G33" s="5"/>
      <c r="H33" s="6"/>
      <c r="I33" s="5"/>
    </row>
    <row r="34" customFormat="false" ht="15" hidden="false" customHeight="false" outlineLevel="0" collapsed="false">
      <c r="A34" s="5"/>
      <c r="B34" s="6"/>
      <c r="C34" s="6"/>
      <c r="D34" s="5"/>
      <c r="E34" s="7"/>
      <c r="F34" s="7"/>
      <c r="G34" s="5"/>
      <c r="H34" s="6"/>
      <c r="I34" s="5"/>
    </row>
    <row r="35" customFormat="false" ht="15" hidden="false" customHeight="false" outlineLevel="0" collapsed="false">
      <c r="A35" s="5"/>
      <c r="B35" s="6"/>
      <c r="C35" s="6"/>
      <c r="D35" s="5"/>
      <c r="E35" s="7"/>
      <c r="F35" s="7"/>
      <c r="G35" s="5"/>
      <c r="H35" s="6"/>
      <c r="I35" s="5"/>
    </row>
    <row r="36" customFormat="false" ht="15" hidden="false" customHeight="false" outlineLevel="0" collapsed="false">
      <c r="A36" s="5"/>
      <c r="B36" s="6"/>
      <c r="C36" s="6"/>
      <c r="D36" s="5"/>
      <c r="E36" s="7"/>
      <c r="F36" s="7"/>
      <c r="G36" s="5"/>
      <c r="H36" s="6"/>
      <c r="I36" s="5"/>
    </row>
    <row r="37" customFormat="false" ht="15" hidden="false" customHeight="false" outlineLevel="0" collapsed="false">
      <c r="A37" s="5"/>
      <c r="B37" s="6"/>
      <c r="C37" s="6"/>
      <c r="D37" s="5"/>
      <c r="E37" s="7"/>
      <c r="F37" s="7"/>
      <c r="G37" s="5"/>
      <c r="H37" s="6"/>
      <c r="I37" s="5"/>
    </row>
    <row r="38" customFormat="false" ht="15" hidden="false" customHeight="false" outlineLevel="0" collapsed="false">
      <c r="A38" s="5"/>
      <c r="B38" s="6"/>
      <c r="C38" s="6"/>
      <c r="D38" s="5"/>
      <c r="E38" s="7"/>
      <c r="F38" s="7"/>
      <c r="G38" s="5"/>
      <c r="H38" s="6"/>
      <c r="I38" s="5"/>
    </row>
    <row r="39" customFormat="false" ht="15" hidden="false" customHeight="false" outlineLevel="0" collapsed="false">
      <c r="A39" s="5"/>
      <c r="B39" s="6"/>
      <c r="C39" s="6"/>
      <c r="D39" s="5"/>
      <c r="E39" s="7"/>
      <c r="F39" s="7"/>
      <c r="G39" s="5"/>
      <c r="H39" s="6"/>
      <c r="I39" s="5"/>
    </row>
    <row r="40" customFormat="false" ht="15" hidden="false" customHeight="false" outlineLevel="0" collapsed="false">
      <c r="A40" s="5"/>
      <c r="B40" s="6"/>
      <c r="C40" s="6"/>
      <c r="D40" s="5"/>
      <c r="E40" s="7"/>
      <c r="F40" s="7"/>
      <c r="G40" s="5"/>
      <c r="H40" s="6"/>
      <c r="I40" s="5"/>
    </row>
    <row r="41" customFormat="false" ht="15" hidden="false" customHeight="false" outlineLevel="0" collapsed="false">
      <c r="A41" s="5"/>
      <c r="B41" s="6"/>
      <c r="C41" s="6"/>
      <c r="D41" s="5"/>
      <c r="E41" s="7"/>
      <c r="F41" s="7"/>
      <c r="G41" s="5"/>
      <c r="H41" s="6"/>
      <c r="I41" s="5"/>
    </row>
    <row r="42" customFormat="false" ht="15" hidden="false" customHeight="false" outlineLevel="0" collapsed="false">
      <c r="A42" s="5"/>
      <c r="B42" s="6"/>
      <c r="C42" s="6"/>
      <c r="D42" s="5"/>
      <c r="E42" s="7"/>
      <c r="F42" s="7"/>
      <c r="G42" s="5"/>
      <c r="H42" s="6"/>
      <c r="I42" s="5"/>
    </row>
    <row r="43" customFormat="false" ht="15" hidden="false" customHeight="false" outlineLevel="0" collapsed="false">
      <c r="A43" s="5"/>
      <c r="B43" s="6"/>
      <c r="C43" s="6"/>
      <c r="D43" s="5"/>
      <c r="E43" s="7"/>
      <c r="F43" s="7"/>
      <c r="G43" s="5"/>
      <c r="H43" s="6"/>
      <c r="I43" s="5"/>
    </row>
    <row r="44" customFormat="false" ht="15" hidden="false" customHeight="false" outlineLevel="0" collapsed="false">
      <c r="A44" s="5"/>
      <c r="B44" s="6"/>
      <c r="C44" s="6"/>
      <c r="D44" s="5"/>
      <c r="E44" s="7"/>
      <c r="F44" s="7"/>
      <c r="G44" s="5"/>
      <c r="H44" s="6"/>
      <c r="I44" s="5"/>
    </row>
    <row r="45" customFormat="false" ht="15" hidden="false" customHeight="false" outlineLevel="0" collapsed="false">
      <c r="A45" s="5"/>
      <c r="B45" s="6"/>
      <c r="C45" s="6"/>
      <c r="D45" s="5"/>
      <c r="E45" s="7"/>
      <c r="F45" s="7"/>
      <c r="G45" s="5"/>
      <c r="H45" s="6"/>
      <c r="I45" s="5"/>
    </row>
    <row r="46" customFormat="false" ht="15" hidden="false" customHeight="false" outlineLevel="0" collapsed="false">
      <c r="A46" s="5"/>
      <c r="B46" s="6"/>
      <c r="C46" s="6"/>
      <c r="D46" s="5"/>
      <c r="E46" s="7"/>
      <c r="F46" s="7"/>
      <c r="G46" s="5"/>
      <c r="H46" s="6"/>
      <c r="I46" s="5"/>
    </row>
    <row r="47" customFormat="false" ht="15" hidden="false" customHeight="false" outlineLevel="0" collapsed="false">
      <c r="A47" s="5"/>
      <c r="B47" s="6"/>
      <c r="C47" s="6"/>
      <c r="D47" s="5"/>
      <c r="E47" s="7"/>
      <c r="F47" s="7"/>
      <c r="G47" s="5"/>
      <c r="H47" s="6"/>
      <c r="I47" s="5"/>
    </row>
    <row r="48" customFormat="false" ht="15" hidden="false" customHeight="false" outlineLevel="0" collapsed="false">
      <c r="A48" s="5"/>
      <c r="B48" s="6"/>
      <c r="C48" s="6"/>
      <c r="D48" s="5"/>
      <c r="E48" s="7"/>
      <c r="F48" s="7"/>
      <c r="G48" s="5"/>
      <c r="H48" s="6"/>
      <c r="I48" s="5"/>
    </row>
    <row r="49" customFormat="false" ht="15" hidden="false" customHeight="false" outlineLevel="0" collapsed="false">
      <c r="A49" s="5"/>
      <c r="B49" s="6"/>
      <c r="C49" s="6"/>
      <c r="D49" s="5"/>
      <c r="E49" s="7"/>
      <c r="F49" s="7"/>
      <c r="G49" s="5"/>
      <c r="H49" s="6"/>
      <c r="I49" s="5"/>
    </row>
    <row r="50" customFormat="false" ht="15" hidden="false" customHeight="false" outlineLevel="0" collapsed="false">
      <c r="A50" s="5"/>
      <c r="B50" s="6"/>
      <c r="C50" s="6"/>
      <c r="D50" s="5"/>
      <c r="E50" s="7"/>
      <c r="F50" s="7"/>
      <c r="G50" s="5"/>
      <c r="H50" s="6"/>
      <c r="I50" s="5"/>
    </row>
  </sheetData>
  <conditionalFormatting sqref="A5:I50">
    <cfRule type="expression" priority="2" aboveAverage="0" equalAverage="0" bottom="0" percent="0" rank="0" text="" dxfId="1">
      <formula>$H5="完了"</formula>
    </cfRule>
  </conditionalFormatting>
  <dataValidations count="3">
    <dataValidation allowBlank="true" errorStyle="stop" operator="between" showDropDown="false" showErrorMessage="false" showInputMessage="false" sqref="B5:B50" type="list">
      <formula1>"全従業員,管理職,対象部署のみ,新規入社者,役員・経営層"</formula1>
      <formula2>0</formula2>
    </dataValidation>
    <dataValidation allowBlank="true" errorStyle="stop" operator="between" showDropDown="false" showErrorMessage="false" showInputMessage="false" sqref="C5:C50" type="list">
      <formula1>"全社メール,イントラ掲示,説明会,個別書面交付,入社時説明,Slack/Teams通知,その他"</formula1>
      <formula2>0</formula2>
    </dataValidation>
    <dataValidation allowBlank="true" errorStyle="stop" operator="between" showDropDown="false" showErrorMessage="false" showInputMessage="false" sqref="H5:H50" type="list">
      <formula1>"完了,未完了"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2"/>
  </cols>
  <sheetData>
    <row r="1" customFormat="false" ht="25.5" hidden="false" customHeight="true" outlineLevel="0" collapsed="false">
      <c r="A1" s="1" t="s">
        <v>171</v>
      </c>
    </row>
    <row r="2" customFormat="false" ht="18" hidden="false" customHeight="true" outlineLevel="0" collapsed="false">
      <c r="A2" s="2" t="s">
        <v>172</v>
      </c>
    </row>
    <row r="4" customFormat="false" ht="15" hidden="false" customHeight="false" outlineLevel="0" collapsed="false">
      <c r="A4" s="9" t="s">
        <v>173</v>
      </c>
    </row>
    <row r="5" customFormat="false" ht="27.75" hidden="false" customHeight="true" outlineLevel="0" collapsed="false">
      <c r="A5" s="4" t="s">
        <v>174</v>
      </c>
      <c r="B5" s="4" t="s">
        <v>175</v>
      </c>
      <c r="C5" s="4" t="s">
        <v>176</v>
      </c>
    </row>
    <row r="6" customFormat="false" ht="15" hidden="false" customHeight="false" outlineLevel="0" collapsed="false">
      <c r="A6" s="10" t="s">
        <v>177</v>
      </c>
      <c r="B6" s="10" t="n">
        <f aca="false">COUNTIF(1_就業規則改定確認!L:L,"未確認")</f>
        <v>0</v>
      </c>
      <c r="C6" s="11" t="n">
        <f aca="false">IFERROR(B6/SUM($B$6:$B$19),0)</f>
        <v>0</v>
      </c>
    </row>
    <row r="7" customFormat="false" ht="15" hidden="false" customHeight="false" outlineLevel="0" collapsed="false">
      <c r="A7" s="10" t="s">
        <v>41</v>
      </c>
      <c r="B7" s="10" t="n">
        <f aca="false">COUNTIF(1_就業規則改定確認!L:L,"一次確認中")</f>
        <v>1</v>
      </c>
      <c r="C7" s="11" t="n">
        <f aca="false">IFERROR(B7/SUM($B$6:$B$19),0)</f>
        <v>0.2</v>
      </c>
    </row>
    <row r="8" customFormat="false" ht="15" hidden="false" customHeight="false" outlineLevel="0" collapsed="false">
      <c r="A8" s="10" t="s">
        <v>30</v>
      </c>
      <c r="B8" s="10" t="n">
        <f aca="false">COUNTIF(1_就業規則改定確認!L:L,"影響範囲整理中")</f>
        <v>1</v>
      </c>
      <c r="C8" s="11" t="n">
        <f aca="false">IFERROR(B8/SUM($B$6:$B$19),0)</f>
        <v>0.2</v>
      </c>
    </row>
    <row r="9" customFormat="false" ht="15" hidden="false" customHeight="false" outlineLevel="0" collapsed="false">
      <c r="A9" s="10" t="s">
        <v>86</v>
      </c>
      <c r="B9" s="10" t="n">
        <f aca="false">COUNTIF(1_就業規則改定確認!L:L,"人事確認中")</f>
        <v>0</v>
      </c>
      <c r="C9" s="11" t="n">
        <f aca="false">IFERROR(B9/SUM($B$6:$B$19),0)</f>
        <v>0</v>
      </c>
    </row>
    <row r="10" customFormat="false" ht="15" hidden="false" customHeight="false" outlineLevel="0" collapsed="false">
      <c r="A10" s="10" t="s">
        <v>34</v>
      </c>
      <c r="B10" s="10" t="n">
        <f aca="false">COUNTIF(1_就業規則改定確認!L:L,"労務確認中")</f>
        <v>1</v>
      </c>
      <c r="C10" s="11" t="n">
        <f aca="false">IFERROR(B10/SUM($B$6:$B$19),0)</f>
        <v>0.2</v>
      </c>
    </row>
    <row r="11" customFormat="false" ht="15" hidden="false" customHeight="false" outlineLevel="0" collapsed="false">
      <c r="A11" s="10" t="s">
        <v>47</v>
      </c>
      <c r="B11" s="10" t="n">
        <f aca="false">COUNTIF(1_就業規則改定確認!L:L,"法務確認中")</f>
        <v>1</v>
      </c>
      <c r="C11" s="11" t="n">
        <f aca="false">IFERROR(B11/SUM($B$6:$B$19),0)</f>
        <v>0.2</v>
      </c>
    </row>
    <row r="12" customFormat="false" ht="15" hidden="false" customHeight="false" outlineLevel="0" collapsed="false">
      <c r="A12" s="10" t="s">
        <v>132</v>
      </c>
      <c r="B12" s="10" t="n">
        <f aca="false">COUNTIF(1_就業規則改定確認!L:L,"情シス確認中")</f>
        <v>0</v>
      </c>
      <c r="C12" s="11" t="n">
        <f aca="false">IFERROR(B12/SUM($B$6:$B$19),0)</f>
        <v>0</v>
      </c>
    </row>
    <row r="13" customFormat="false" ht="15" hidden="false" customHeight="false" outlineLevel="0" collapsed="false">
      <c r="A13" s="10" t="s">
        <v>25</v>
      </c>
      <c r="B13" s="10" t="n">
        <f aca="false">COUNTIF(1_就業規則改定確認!L:L,"規程改定中")</f>
        <v>1</v>
      </c>
      <c r="C13" s="11" t="n">
        <f aca="false">IFERROR(B13/SUM($B$6:$B$19),0)</f>
        <v>0.2</v>
      </c>
    </row>
    <row r="14" customFormat="false" ht="15" hidden="false" customHeight="false" outlineLevel="0" collapsed="false">
      <c r="A14" s="10" t="s">
        <v>123</v>
      </c>
      <c r="B14" s="10" t="n">
        <f aca="false">COUNTIF(1_就業規則改定確認!L:L,"システム改修確認中")</f>
        <v>0</v>
      </c>
      <c r="C14" s="11" t="n">
        <f aca="false">IFERROR(B14/SUM($B$6:$B$19),0)</f>
        <v>0</v>
      </c>
    </row>
    <row r="15" customFormat="false" ht="15" hidden="false" customHeight="false" outlineLevel="0" collapsed="false">
      <c r="A15" s="10" t="s">
        <v>101</v>
      </c>
      <c r="B15" s="10" t="n">
        <f aca="false">COUNTIF(1_就業規則改定確認!L:L,"社内周知準備中")</f>
        <v>0</v>
      </c>
      <c r="C15" s="11" t="n">
        <f aca="false">IFERROR(B15/SUM($B$6:$B$19),0)</f>
        <v>0</v>
      </c>
    </row>
    <row r="16" customFormat="false" ht="15" hidden="false" customHeight="false" outlineLevel="0" collapsed="false">
      <c r="A16" s="10" t="s">
        <v>178</v>
      </c>
      <c r="B16" s="10" t="n">
        <f aca="false">COUNTIF(1_就業規則改定確認!L:L,"外部専門家確認中")</f>
        <v>0</v>
      </c>
      <c r="C16" s="11" t="n">
        <f aca="false">IFERROR(B16/SUM($B$6:$B$19),0)</f>
        <v>0</v>
      </c>
    </row>
    <row r="17" customFormat="false" ht="15" hidden="false" customHeight="false" outlineLevel="0" collapsed="false">
      <c r="A17" s="10" t="s">
        <v>72</v>
      </c>
      <c r="B17" s="10" t="n">
        <f aca="false">COUNTIF(1_就業規則改定確認!L:L,"対応不要")</f>
        <v>0</v>
      </c>
      <c r="C17" s="11" t="n">
        <f aca="false">IFERROR(B17/SUM($B$6:$B$19),0)</f>
        <v>0</v>
      </c>
    </row>
    <row r="18" customFormat="false" ht="15" hidden="false" customHeight="false" outlineLevel="0" collapsed="false">
      <c r="A18" s="10" t="s">
        <v>179</v>
      </c>
      <c r="B18" s="10" t="n">
        <f aca="false">COUNTIF(1_就業規則改定確認!L:L,"対応完了")</f>
        <v>0</v>
      </c>
      <c r="C18" s="11" t="n">
        <f aca="false">IFERROR(B18/SUM($B$6:$B$19),0)</f>
        <v>0</v>
      </c>
    </row>
    <row r="19" customFormat="false" ht="15" hidden="false" customHeight="false" outlineLevel="0" collapsed="false">
      <c r="A19" s="10" t="s">
        <v>180</v>
      </c>
      <c r="B19" s="10" t="n">
        <f aca="false">COUNTIF(1_就業規則改定確認!L:L,"継続ウォッチ")</f>
        <v>0</v>
      </c>
      <c r="C19" s="11" t="n">
        <f aca="false">IFERROR(B19/SUM($B$6:$B$19),0)</f>
        <v>0</v>
      </c>
    </row>
    <row r="20" customFormat="false" ht="15" hidden="false" customHeight="false" outlineLevel="0" collapsed="false">
      <c r="A20" s="12" t="s">
        <v>181</v>
      </c>
      <c r="B20" s="12" t="n">
        <f aca="false">SUM(B6:B19)</f>
        <v>5</v>
      </c>
      <c r="C20" s="13" t="n">
        <f aca="false">IFERROR(COUNTIF(1_就業規則改定確認!L:L,"対応完了")/SUM(B6:B19),0)</f>
        <v>0</v>
      </c>
    </row>
    <row r="22" customFormat="false" ht="15" hidden="false" customHeight="false" outlineLevel="0" collapsed="false">
      <c r="A22" s="9" t="s">
        <v>182</v>
      </c>
    </row>
    <row r="23" customFormat="false" ht="27.75" hidden="false" customHeight="true" outlineLevel="0" collapsed="false">
      <c r="A23" s="4" t="s">
        <v>183</v>
      </c>
      <c r="B23" s="4" t="s">
        <v>184</v>
      </c>
    </row>
    <row r="24" customFormat="false" ht="15" hidden="false" customHeight="false" outlineLevel="0" collapsed="false">
      <c r="A24" s="14" t="s">
        <v>185</v>
      </c>
      <c r="B24" s="14" t="n">
        <f aca="false">COUNTA(5_社内周知管理!B5:B50)</f>
        <v>5</v>
      </c>
    </row>
    <row r="25" customFormat="false" ht="15" hidden="false" customHeight="false" outlineLevel="0" collapsed="false">
      <c r="A25" s="14" t="s">
        <v>186</v>
      </c>
      <c r="B25" s="14" t="n">
        <f aca="false">COUNTIF(5_社内周知管理!H5:H50,"完了")</f>
        <v>0</v>
      </c>
    </row>
    <row r="26" customFormat="false" ht="15" hidden="false" customHeight="false" outlineLevel="0" collapsed="false">
      <c r="A26" s="14" t="s">
        <v>176</v>
      </c>
      <c r="B26" s="15" t="n">
        <f aca="false">IFERROR(B25/B24,0)</f>
        <v>0</v>
      </c>
    </row>
    <row r="28" customFormat="false" ht="15" hidden="false" customHeight="false" outlineLevel="0" collapsed="false">
      <c r="A28" s="9" t="s">
        <v>187</v>
      </c>
    </row>
    <row r="29" customFormat="false" ht="27.75" hidden="false" customHeight="true" outlineLevel="0" collapsed="false">
      <c r="A29" s="4" t="s">
        <v>183</v>
      </c>
      <c r="B29" s="4" t="s">
        <v>184</v>
      </c>
    </row>
    <row r="30" customFormat="false" ht="15" hidden="false" customHeight="false" outlineLevel="0" collapsed="false">
      <c r="A30" s="14" t="s">
        <v>188</v>
      </c>
      <c r="B30" s="14" t="n">
        <f aca="false">COUNTA(4_勤怠給与影響確認!B5:B50)</f>
        <v>5</v>
      </c>
    </row>
    <row r="31" customFormat="false" ht="15" hidden="false" customHeight="false" outlineLevel="0" collapsed="false">
      <c r="A31" s="14" t="s">
        <v>186</v>
      </c>
      <c r="B31" s="14" t="n">
        <f aca="false">COUNTIF(4_勤怠給与影響確認!J5:J50,"対応完了")</f>
        <v>0</v>
      </c>
    </row>
    <row r="32" customFormat="false" ht="15" hidden="false" customHeight="false" outlineLevel="0" collapsed="false">
      <c r="A32" s="14" t="s">
        <v>189</v>
      </c>
      <c r="B32" s="15" t="n">
        <f aca="false">IFERROR(B31/B30,0)</f>
        <v>0</v>
      </c>
    </row>
    <row r="34" customFormat="false" ht="15" hidden="false" customHeight="false" outlineLevel="0" collapsed="false">
      <c r="A34" s="16" t="s">
        <v>190</v>
      </c>
    </row>
    <row r="35" customFormat="false" ht="15" hidden="false" customHeight="false" outlineLevel="0" collapsed="false">
      <c r="A35" s="14" t="s">
        <v>191</v>
      </c>
      <c r="B35" s="17" t="n">
        <f aca="false">COUNTIF(1_就業規則改定確認!K:K,"超過")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80"/>
  </cols>
  <sheetData>
    <row r="1" customFormat="false" ht="25.5" hidden="false" customHeight="true" outlineLevel="0" collapsed="false">
      <c r="A1" s="1" t="s">
        <v>192</v>
      </c>
    </row>
    <row r="2" customFormat="false" ht="18" hidden="false" customHeight="true" outlineLevel="0" collapsed="false">
      <c r="A2" s="2" t="s">
        <v>193</v>
      </c>
    </row>
    <row r="4" customFormat="false" ht="21.75" hidden="false" customHeight="true" outlineLevel="0" collapsed="false">
      <c r="A4" s="18" t="s">
        <v>194</v>
      </c>
      <c r="B4" s="18"/>
    </row>
    <row r="5" customFormat="false" ht="29.85" hidden="false" customHeight="false" outlineLevel="0" collapsed="false">
      <c r="A5" s="19"/>
      <c r="B5" s="20" t="s">
        <v>195</v>
      </c>
    </row>
    <row r="6" customFormat="false" ht="15" hidden="false" customHeight="false" outlineLevel="0" collapsed="false">
      <c r="A6" s="19"/>
      <c r="B6" s="20"/>
    </row>
    <row r="7" customFormat="false" ht="21.75" hidden="false" customHeight="true" outlineLevel="0" collapsed="false">
      <c r="A7" s="18" t="s">
        <v>196</v>
      </c>
      <c r="B7" s="18"/>
    </row>
    <row r="8" customFormat="false" ht="15" hidden="false" customHeight="false" outlineLevel="0" collapsed="false">
      <c r="A8" s="20" t="s">
        <v>197</v>
      </c>
      <c r="B8" s="20" t="s">
        <v>198</v>
      </c>
    </row>
    <row r="9" customFormat="false" ht="15" hidden="false" customHeight="false" outlineLevel="0" collapsed="false">
      <c r="A9" s="21" t="s">
        <v>199</v>
      </c>
      <c r="B9" s="20" t="s">
        <v>200</v>
      </c>
    </row>
    <row r="10" customFormat="false" ht="15" hidden="false" customHeight="false" outlineLevel="0" collapsed="false">
      <c r="A10" s="21" t="s">
        <v>201</v>
      </c>
      <c r="B10" s="20" t="s">
        <v>202</v>
      </c>
    </row>
    <row r="11" customFormat="false" ht="15" hidden="false" customHeight="false" outlineLevel="0" collapsed="false">
      <c r="A11" s="21" t="s">
        <v>203</v>
      </c>
      <c r="B11" s="20" t="s">
        <v>204</v>
      </c>
    </row>
    <row r="12" customFormat="false" ht="15" hidden="false" customHeight="false" outlineLevel="0" collapsed="false">
      <c r="A12" s="21" t="s">
        <v>205</v>
      </c>
      <c r="B12" s="20" t="s">
        <v>206</v>
      </c>
    </row>
    <row r="13" customFormat="false" ht="15" hidden="false" customHeight="false" outlineLevel="0" collapsed="false">
      <c r="A13" s="21" t="s">
        <v>207</v>
      </c>
      <c r="B13" s="20" t="s">
        <v>208</v>
      </c>
    </row>
    <row r="14" customFormat="false" ht="15" hidden="false" customHeight="false" outlineLevel="0" collapsed="false">
      <c r="A14" s="21" t="s">
        <v>209</v>
      </c>
      <c r="B14" s="20" t="s">
        <v>210</v>
      </c>
    </row>
    <row r="15" customFormat="false" ht="15" hidden="false" customHeight="false" outlineLevel="0" collapsed="false">
      <c r="A15" s="21" t="s">
        <v>211</v>
      </c>
      <c r="B15" s="20" t="s">
        <v>212</v>
      </c>
    </row>
    <row r="16" customFormat="false" ht="15" hidden="false" customHeight="false" outlineLevel="0" collapsed="false">
      <c r="A16" s="19"/>
      <c r="B16" s="21"/>
    </row>
    <row r="17" customFormat="false" ht="21.75" hidden="false" customHeight="true" outlineLevel="0" collapsed="false">
      <c r="A17" s="18" t="s">
        <v>213</v>
      </c>
      <c r="B17" s="18"/>
    </row>
    <row r="18" customFormat="false" ht="15" hidden="false" customHeight="false" outlineLevel="0" collapsed="false">
      <c r="A18" s="21" t="s">
        <v>214</v>
      </c>
      <c r="B18" s="20" t="s">
        <v>215</v>
      </c>
    </row>
    <row r="19" customFormat="false" ht="15" hidden="false" customHeight="false" outlineLevel="0" collapsed="false">
      <c r="A19" s="21" t="s">
        <v>216</v>
      </c>
      <c r="B19" s="20" t="s">
        <v>217</v>
      </c>
    </row>
    <row r="20" customFormat="false" ht="15" hidden="false" customHeight="false" outlineLevel="0" collapsed="false">
      <c r="A20" s="21" t="s">
        <v>218</v>
      </c>
      <c r="B20" s="20" t="s">
        <v>219</v>
      </c>
    </row>
    <row r="21" customFormat="false" ht="15" hidden="false" customHeight="false" outlineLevel="0" collapsed="false">
      <c r="A21" s="21" t="s">
        <v>220</v>
      </c>
      <c r="B21" s="20" t="s">
        <v>221</v>
      </c>
    </row>
    <row r="22" customFormat="false" ht="15" hidden="false" customHeight="false" outlineLevel="0" collapsed="false">
      <c r="A22" s="21" t="s">
        <v>222</v>
      </c>
      <c r="B22" s="20" t="s">
        <v>223</v>
      </c>
    </row>
    <row r="23" customFormat="false" ht="15" hidden="false" customHeight="false" outlineLevel="0" collapsed="false">
      <c r="A23" s="21" t="s">
        <v>224</v>
      </c>
      <c r="B23" s="21" t="s">
        <v>225</v>
      </c>
    </row>
    <row r="24" customFormat="false" ht="15" hidden="false" customHeight="false" outlineLevel="0" collapsed="false">
      <c r="A24" s="19"/>
      <c r="B24" s="21"/>
    </row>
    <row r="25" customFormat="false" ht="21.75" hidden="false" customHeight="true" outlineLevel="0" collapsed="false">
      <c r="A25" s="18" t="s">
        <v>226</v>
      </c>
      <c r="B25" s="18"/>
    </row>
    <row r="26" customFormat="false" ht="15" hidden="false" customHeight="false" outlineLevel="0" collapsed="false">
      <c r="A26" s="21" t="s">
        <v>227</v>
      </c>
      <c r="B26" s="20" t="s">
        <v>228</v>
      </c>
    </row>
    <row r="27" customFormat="false" ht="15" hidden="false" customHeight="false" outlineLevel="0" collapsed="false">
      <c r="A27" s="21" t="s">
        <v>229</v>
      </c>
      <c r="B27" s="20" t="s">
        <v>230</v>
      </c>
    </row>
    <row r="28" customFormat="false" ht="15" hidden="false" customHeight="false" outlineLevel="0" collapsed="false">
      <c r="A28" s="21" t="s">
        <v>231</v>
      </c>
      <c r="B28" s="20" t="s">
        <v>232</v>
      </c>
    </row>
    <row r="29" customFormat="false" ht="15" hidden="false" customHeight="false" outlineLevel="0" collapsed="false">
      <c r="A29" s="21" t="s">
        <v>233</v>
      </c>
      <c r="B29" s="20" t="s">
        <v>234</v>
      </c>
    </row>
    <row r="30" customFormat="false" ht="15" hidden="false" customHeight="false" outlineLevel="0" collapsed="false">
      <c r="A30" s="19"/>
      <c r="B30" s="21"/>
    </row>
    <row r="31" customFormat="false" ht="21.75" hidden="false" customHeight="true" outlineLevel="0" collapsed="false">
      <c r="A31" s="18" t="s">
        <v>235</v>
      </c>
      <c r="B31" s="18"/>
    </row>
    <row r="32" customFormat="false" ht="15" hidden="false" customHeight="false" outlineLevel="0" collapsed="false">
      <c r="A32" s="20" t="s">
        <v>177</v>
      </c>
      <c r="B32" s="20" t="s">
        <v>236</v>
      </c>
    </row>
    <row r="33" customFormat="false" ht="15" hidden="false" customHeight="false" outlineLevel="0" collapsed="false">
      <c r="A33" s="20" t="s">
        <v>41</v>
      </c>
      <c r="B33" s="20" t="s">
        <v>237</v>
      </c>
    </row>
    <row r="34" customFormat="false" ht="15" hidden="false" customHeight="false" outlineLevel="0" collapsed="false">
      <c r="A34" s="20" t="s">
        <v>30</v>
      </c>
      <c r="B34" s="20" t="s">
        <v>238</v>
      </c>
    </row>
    <row r="35" customFormat="false" ht="15" hidden="false" customHeight="false" outlineLevel="0" collapsed="false">
      <c r="A35" s="20" t="s">
        <v>239</v>
      </c>
      <c r="B35" s="20" t="s">
        <v>240</v>
      </c>
    </row>
    <row r="36" customFormat="false" ht="15" hidden="false" customHeight="false" outlineLevel="0" collapsed="false">
      <c r="A36" s="20" t="s">
        <v>47</v>
      </c>
      <c r="B36" s="20" t="s">
        <v>241</v>
      </c>
    </row>
    <row r="37" customFormat="false" ht="15" hidden="false" customHeight="false" outlineLevel="0" collapsed="false">
      <c r="A37" s="20" t="s">
        <v>132</v>
      </c>
      <c r="B37" s="20" t="s">
        <v>242</v>
      </c>
    </row>
    <row r="38" customFormat="false" ht="15" hidden="false" customHeight="false" outlineLevel="0" collapsed="false">
      <c r="A38" s="20" t="s">
        <v>25</v>
      </c>
      <c r="B38" s="20" t="s">
        <v>243</v>
      </c>
    </row>
    <row r="39" customFormat="false" ht="15" hidden="false" customHeight="false" outlineLevel="0" collapsed="false">
      <c r="A39" s="20" t="s">
        <v>101</v>
      </c>
      <c r="B39" s="20" t="s">
        <v>244</v>
      </c>
    </row>
    <row r="40" customFormat="false" ht="15" hidden="false" customHeight="false" outlineLevel="0" collapsed="false">
      <c r="A40" s="20" t="s">
        <v>178</v>
      </c>
      <c r="B40" s="20" t="s">
        <v>245</v>
      </c>
    </row>
    <row r="41" customFormat="false" ht="15" hidden="false" customHeight="false" outlineLevel="0" collapsed="false">
      <c r="A41" s="20" t="s">
        <v>72</v>
      </c>
      <c r="B41" s="20" t="s">
        <v>246</v>
      </c>
    </row>
    <row r="42" customFormat="false" ht="15" hidden="false" customHeight="false" outlineLevel="0" collapsed="false">
      <c r="A42" s="20" t="s">
        <v>179</v>
      </c>
      <c r="B42" s="20" t="s">
        <v>247</v>
      </c>
    </row>
    <row r="43" customFormat="false" ht="15" hidden="false" customHeight="false" outlineLevel="0" collapsed="false">
      <c r="A43" s="20" t="s">
        <v>180</v>
      </c>
      <c r="B43" s="20" t="s">
        <v>248</v>
      </c>
    </row>
    <row r="44" customFormat="false" ht="15" hidden="false" customHeight="false" outlineLevel="0" collapsed="false">
      <c r="A44" s="19"/>
      <c r="B44" s="21"/>
    </row>
    <row r="45" customFormat="false" ht="21.75" hidden="false" customHeight="true" outlineLevel="0" collapsed="false">
      <c r="A45" s="18" t="s">
        <v>249</v>
      </c>
      <c r="B45" s="18"/>
    </row>
    <row r="46" customFormat="false" ht="15" hidden="false" customHeight="false" outlineLevel="0" collapsed="false">
      <c r="A46" s="19"/>
      <c r="B46" s="20" t="s">
        <v>250</v>
      </c>
    </row>
    <row r="47" customFormat="false" ht="29.85" hidden="false" customHeight="false" outlineLevel="0" collapsed="false">
      <c r="A47" s="19"/>
      <c r="B47" s="20" t="s">
        <v>251</v>
      </c>
    </row>
    <row r="48" customFormat="false" ht="15" hidden="false" customHeight="false" outlineLevel="0" collapsed="false">
      <c r="A48" s="19"/>
      <c r="B48" s="21"/>
    </row>
    <row r="49" customFormat="false" ht="15" hidden="false" customHeight="false" outlineLevel="0" collapsed="false">
      <c r="A49" s="20" t="s">
        <v>252</v>
      </c>
      <c r="B49" s="21" t="s">
        <v>253</v>
      </c>
    </row>
    <row r="50" customFormat="false" ht="15" hidden="false" customHeight="false" outlineLevel="0" collapsed="false">
      <c r="A50" s="20" t="s">
        <v>254</v>
      </c>
      <c r="B50" s="21" t="s">
        <v>255</v>
      </c>
    </row>
  </sheetData>
  <mergeCells count="6">
    <mergeCell ref="A4:B4"/>
    <mergeCell ref="A7:B7"/>
    <mergeCell ref="A17:B17"/>
    <mergeCell ref="A25:B25"/>
    <mergeCell ref="A31:B31"/>
    <mergeCell ref="A45:B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2026-05-25T13:25:27Z</dcterms:created>
  <dc:creator>openpyxl</dc:creator>
  <dc:description/>
  <dc:language>en-US</dc:language>
  <cp:lastModifiedBy/>
  <dcterms:modified xsi:type="dcterms:W3CDTF">2026-05-25T13:25:28Z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